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3.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codeName="{DD97A8EA-9A9A-E61F-A557-7D5A7D7259CE}"/>
  <workbookPr codeName="ThisWorkbook" defaultThemeVersion="166925"/>
  <mc:AlternateContent xmlns:mc="http://schemas.openxmlformats.org/markup-compatibility/2006">
    <mc:Choice Requires="x15">
      <x15ac:absPath xmlns:x15ac="http://schemas.microsoft.com/office/spreadsheetml/2010/11/ac" url="C:\Users\grilletn31r\Downloads\"/>
    </mc:Choice>
  </mc:AlternateContent>
  <xr:revisionPtr revIDLastSave="0" documentId="13_ncr:1_{5AD79DED-705F-45F6-89D7-E8CB09B04468}" xr6:coauthVersionLast="47" xr6:coauthVersionMax="47" xr10:uidLastSave="{00000000-0000-0000-0000-000000000000}"/>
  <bookViews>
    <workbookView xWindow="-21648" yWindow="0" windowWidth="21600" windowHeight="11292" tabRatio="695" xr2:uid="{F2DE3108-61FD-4A8D-9B6B-67F01A1E2F7E}"/>
  </bookViews>
  <sheets>
    <sheet name="A_LIRE" sheetId="16" r:id="rId1"/>
    <sheet name="Accueil" sheetId="15" r:id="rId2"/>
    <sheet name="saisie" sheetId="2" r:id="rId3"/>
    <sheet name="variables" sheetId="3" state="hidden" r:id="rId4"/>
    <sheet name="nomenclature" sheetId="11" r:id="rId5"/>
    <sheet name="critères_significativité" sheetId="1" state="hidden" r:id="rId6"/>
    <sheet name="ugb" sheetId="9" state="hidden" r:id="rId7"/>
    <sheet name="pbs_2017" sheetId="4" state="hidden" r:id="rId8"/>
    <sheet name="corres_pbs_variables" sheetId="12" state="hidden" r:id="rId9"/>
    <sheet name="crit_filtre" sheetId="14" state="hidden" r:id="rId10"/>
    <sheet name="listes" sheetId="6" state="hidden" r:id="rId11"/>
  </sheets>
  <definedNames>
    <definedName name="_xlnm._FilterDatabase" localSheetId="7" hidden="1">pbs_2017!$A$1:$F$2755</definedName>
    <definedName name="_xlnm._FilterDatabase" localSheetId="2" hidden="1">saisie!$C$4:$I$92</definedName>
    <definedName name="_xlnm._FilterDatabase" localSheetId="3" hidden="1">variables!$A$214:$A$255</definedName>
    <definedName name="_ftn1" localSheetId="6">ugb!$A$61</definedName>
    <definedName name="_ftn2" localSheetId="6">ugb!$A$62</definedName>
    <definedName name="_ftnref1" localSheetId="6">ugb!$A$45</definedName>
    <definedName name="_ftnref2" localSheetId="6">ugb!$A$50</definedName>
    <definedName name="activite_loisir">saisie!$F$70</definedName>
    <definedName name="apiculture_et_autre">Accueil!$B$25</definedName>
    <definedName name="atelier_autre">saisie!$F$48</definedName>
    <definedName name="bovin_lait">Accueil!$B$15</definedName>
    <definedName name="bovin_viande">Accueil!$B$18</definedName>
    <definedName name="caprin">Accueil!$B$17</definedName>
    <definedName name="_xlnm.Criteria" localSheetId="7">pbs_2017!$A$2</definedName>
    <definedName name="culture_champignons">saisie!$F$26</definedName>
    <definedName name="culture_endives">saisie!$F$27</definedName>
    <definedName name="culture_truffes">saisie!$F$12</definedName>
    <definedName name="cultures_spe">Accueil!$B$11</definedName>
    <definedName name="equin">Accueil!$B$19</definedName>
    <definedName name="foret">Accueil!$B$13</definedName>
    <definedName name="fruitiers">Accueil!$B$10</definedName>
    <definedName name="gc">Accueil!$B$14</definedName>
    <definedName name="horti_pepi">Accueil!$B$12</definedName>
    <definedName name="irrigation">saisie!$F$31</definedName>
    <definedName name="lapin">Accueil!$B$24</definedName>
    <definedName name="liste_regions">listes!$A$2:$A$28</definedName>
    <definedName name="maraichage">Accueil!$B$8</definedName>
    <definedName name="nb_autruches">saisie!$F$83</definedName>
    <definedName name="nb_bovins_engraissement">saisie!$F$53</definedName>
    <definedName name="nb_brebis">saisie!$F$77</definedName>
    <definedName name="nb_brebis_lait">saisie!$F$74</definedName>
    <definedName name="nb_brebis_viande">saisie!$F$76</definedName>
    <definedName name="nb_cailles_pigeons">saisie!$F$84</definedName>
    <definedName name="nb_chevaux_course">saisie!$F$67</definedName>
    <definedName name="nb_chevaux_selle">saisie!$F$66</definedName>
    <definedName name="nb_chevres">saisie!$F$63</definedName>
    <definedName name="nb_equides_autres">saisie!$F$68</definedName>
    <definedName name="nb_equides_hors_trait">saisie!$F$66</definedName>
    <definedName name="nb_esp_leg">saisie!$F$36</definedName>
    <definedName name="nb_juments_ponettes">saisie!$F$65</definedName>
    <definedName name="nb_lapines_viande">saisie!$F$71</definedName>
    <definedName name="nb_lapins_engrais">saisie!$F$72</definedName>
    <definedName name="nb_lapins_tot">saisie!$F$73</definedName>
    <definedName name="nb_naissance_bovin">saisie!$F$52</definedName>
    <definedName name="nb_palmipedes_a_gaver">saisie!$F$78</definedName>
    <definedName name="nb_palmipedes_en_gavage">saisie!$F$79</definedName>
    <definedName name="nb_places_engrais_porc">saisie!$F$81</definedName>
    <definedName name="nb_poulettes">saisie!$F$87</definedName>
    <definedName name="nb_ruches">saisie!$F$46</definedName>
    <definedName name="nb_truies">saisie!$F$80</definedName>
    <definedName name="nb_vaches_lait">saisie!$F$49</definedName>
    <definedName name="nb_vaches_viande">saisie!$F$51</definedName>
    <definedName name="nb_volailles_chair">saisie!$F$82</definedName>
    <definedName name="nb_volailles_oeufs_couver">saisie!#REF!</definedName>
    <definedName name="nb_volailles_pondeuses">saisie!$F$89</definedName>
    <definedName name="nb_volailles_pondeuses_conso">saisie!$F$86</definedName>
    <definedName name="nb_volailles_pondeuses_repro">saisie!$F$88</definedName>
    <definedName name="Non_affecté">saisie!$D$101</definedName>
    <definedName name="ovin">Accueil!$B$16</definedName>
    <definedName name="palmipede">Accueil!$B$22</definedName>
    <definedName name="PBS_atelier_autre">saisie!$H$90</definedName>
    <definedName name="PBS_culture_champignons">saisie!$H$26</definedName>
    <definedName name="PBS_culture_endives">saisie!$H$27</definedName>
    <definedName name="PBS_culture_truffes">saisie!$H$12</definedName>
    <definedName name="PBS_nb_autruches">saisie!$H$83</definedName>
    <definedName name="PBS_nb_bovins_engraissement">saisie!$H$53</definedName>
    <definedName name="PBS_nb_brebis">saisie!$H$77</definedName>
    <definedName name="PBS_nb_brebis_lait">saisie!$H$49</definedName>
    <definedName name="PBS_nb_brebis_viande">saisie!$H$48</definedName>
    <definedName name="PBS_nb_cailles_pigeons">saisie!$H$84</definedName>
    <definedName name="PBS_nb_chevres">saisie!$H$63</definedName>
    <definedName name="PBS_nb_equides_hors_trait">saisie!$H$66</definedName>
    <definedName name="PBS_nb_esp_leg">saisie!$H$8</definedName>
    <definedName name="PBS_nb_juments_ponettes">saisie!$H$65</definedName>
    <definedName name="PBS_nb_lapines_viande">saisie!$H$86</definedName>
    <definedName name="PBS_nb_lapins_engrais">saisie!#REF!</definedName>
    <definedName name="PBS_nb_lapins_tot">saisie!$H$73</definedName>
    <definedName name="PBS_nb_palmipedes_a_gaver">saisie!$H$78</definedName>
    <definedName name="PBS_nb_palmipedes_en_gavage">saisie!$H$79</definedName>
    <definedName name="PBS_nb_places_engrais_porc">saisie!$H$72</definedName>
    <definedName name="PBS_nb_poulettes">saisie!$H$83</definedName>
    <definedName name="PBS_nb_ruches">saisie!$H$46</definedName>
    <definedName name="PBS_nb_truies">saisie!$H$80</definedName>
    <definedName name="PBS_nb_vaches_lait">saisie!$H$49</definedName>
    <definedName name="PBS_nb_vaches_viande">saisie!$H$51</definedName>
    <definedName name="PBS_nb_volailles_chair">saisie!$H$82</definedName>
    <definedName name="PBS_nb_volailles_oeufs_couver">saisie!$H$84</definedName>
    <definedName name="PBS_nb_volailles_pondeuses">saisie!$H$89</definedName>
    <definedName name="PBS_presence_courts_volailles">saisie!$H$82</definedName>
    <definedName name="PBS_sau_agrume">saisie!$H$19</definedName>
    <definedName name="PBS_sau_arboriculture">saisie!$H$17</definedName>
    <definedName name="PBS_sau_autres_indus">saisie!$H$28</definedName>
    <definedName name="PBS_sau_betteraves_pg">saisie!$H$27</definedName>
    <definedName name="PBS_sau_biomasse">saisie!$H$15</definedName>
    <definedName name="PBS_sau_champignons">saisie!$H$10</definedName>
    <definedName name="PBS_sau_cop">saisie!$H$22</definedName>
    <definedName name="PBS_sau_endive">saisie!$H$30</definedName>
    <definedName name="PBS_sau_endives">saisie!$H$42</definedName>
    <definedName name="PBS_sau_fibres">saisie!$H$23</definedName>
    <definedName name="PBS_sau_forets">saisie!$H$32</definedName>
    <definedName name="PBS_sau_fruit_coque">saisie!$H$18</definedName>
    <definedName name="PBS_sau_fruit_noyau">saisie!$H$17</definedName>
    <definedName name="PBS_sau_fruit_pepin">saisie!$H$16</definedName>
    <definedName name="PBS_sau_horticulture">saisie!$H$29</definedName>
    <definedName name="PBS_sau_horticulture_plein_air">saisie!$H$33</definedName>
    <definedName name="PBS_sau_horticulture_serre">saisie!$H$32</definedName>
    <definedName name="PBS_sau_houblon">saisie!$H$9</definedName>
    <definedName name="PBS_sau_leg_serre">saisie!$H$39</definedName>
    <definedName name="PBS_sau_lin">saisie!$H$24</definedName>
    <definedName name="PBS_sau_lpc">saisie!$H$35</definedName>
    <definedName name="PBS_sau_luzerne">saisie!$H$26</definedName>
    <definedName name="PBS_sau_pdt">saisie!$H$25</definedName>
    <definedName name="PBS_sau_pepiniere">saisie!$H$34</definedName>
    <definedName name="PBS_sau_petits_fruits">saisie!$H$21</definedName>
    <definedName name="PBS_sau_ppam">saisie!$H$7</definedName>
    <definedName name="PBS_sau_sapins">saisie!$H$14</definedName>
    <definedName name="PBS_sau_semences_hors_cop">saisie!$H$29</definedName>
    <definedName name="PBS_sau_tabac">saisie!$H$8</definedName>
    <definedName name="PBS_sau_vigne_aop">saisie!$H$41</definedName>
    <definedName name="PBS_sau_vigne_autre">saisie!$H$40</definedName>
    <definedName name="PBS_sau_vigne_igp">saisie!$H$42</definedName>
    <definedName name="PBS_sau_vigne_table">saisie!$H$20</definedName>
    <definedName name="PBS_superf_bat_volailles">saisie!$H$78</definedName>
    <definedName name="PBS_tonne_endives">saisie!$H$11</definedName>
    <definedName name="PBS_tot_equide">saisie!$H$69</definedName>
    <definedName name="PBS_transfo_lait">saisie!$H$52</definedName>
    <definedName name="PBS_vol_cave_coop">saisie!$H$13</definedName>
    <definedName name="PBS_vol_cave_part">saisie!$H$12</definedName>
    <definedName name="PBS_vol_tot">saisie!$H$16</definedName>
    <definedName name="porcin">Accueil!$B$20</definedName>
    <definedName name="presence_courts_volailles">saisie!$F$90</definedName>
    <definedName name="region_selection">Accueil!$F$5</definedName>
    <definedName name="sau_agrume">saisie!$F$19</definedName>
    <definedName name="sau_arboriculture">saisie!$F$17</definedName>
    <definedName name="sau_autres_indus">saisie!$F$28</definedName>
    <definedName name="sau_betteraves_pg">saisie!$F$27</definedName>
    <definedName name="sau_biomasse">saisie!$F$15</definedName>
    <definedName name="sau_champignons">saisie!$F$10</definedName>
    <definedName name="sau_cop">saisie!$F$22</definedName>
    <definedName name="sau_endive">saisie!$F$30</definedName>
    <definedName name="sau_endives">saisie!$F$42</definedName>
    <definedName name="sau_fibres">saisie!$F$23</definedName>
    <definedName name="sau_forets">saisie!$F$13</definedName>
    <definedName name="sau_fruit_coque">saisie!$F$18</definedName>
    <definedName name="sau_fruit_noyau">saisie!$F$17</definedName>
    <definedName name="sau_fruit_pepin">saisie!$F$16</definedName>
    <definedName name="sau_horticulture">saisie!$F$29</definedName>
    <definedName name="sau_horticulture_plein_air">saisie!$F$33</definedName>
    <definedName name="sau_horticulture_serre">saisie!$F$32</definedName>
    <definedName name="sau_houblon">saisie!$F$9</definedName>
    <definedName name="sau_leg_serre">saisie!$F$39</definedName>
    <definedName name="sau_leg_serre_chaude_m2">saisie!$F$37</definedName>
    <definedName name="sau_leg_serre_froide_m2">saisie!$F$38</definedName>
    <definedName name="sau_lin">saisie!$F$24</definedName>
    <definedName name="sau_lpc">saisie!$F$35</definedName>
    <definedName name="sau_luzerne">saisie!$F$26</definedName>
    <definedName name="sau_pdt">saisie!$F$25</definedName>
    <definedName name="sau_pepiniere">saisie!$F$34</definedName>
    <definedName name="sau_petits_fruits">saisie!$F$21</definedName>
    <definedName name="sau_ppam">saisie!$F$7</definedName>
    <definedName name="sau_sapins">saisie!$F$14</definedName>
    <definedName name="sau_semences_hors_cop">saisie!$F$29</definedName>
    <definedName name="sau_tabac">saisie!$F$8</definedName>
    <definedName name="sau_tot">saisie!$F$5</definedName>
    <definedName name="sau_tot_calculee">saisie!$F$91</definedName>
    <definedName name="sau_vigne_aop">saisie!$F$41</definedName>
    <definedName name="sau_vigne_autre">saisie!$F$40</definedName>
    <definedName name="sau_vigne_cuve">saisie!$F$11</definedName>
    <definedName name="sau_vigne_igp">saisie!$F$42</definedName>
    <definedName name="sau_vigne_table">saisie!$F$20</definedName>
    <definedName name="sortie_bovin_plus_14mois_elevage">saisie!$F$62</definedName>
    <definedName name="sortie_broutards_11_14mois_elevage">saisie!$F$61</definedName>
    <definedName name="sortie_broutards_4_10mois_elevage">saisie!$F$60</definedName>
    <definedName name="sortie_femelles_11_36mois_boucherie">saisie!$F$59</definedName>
    <definedName name="sortie_male_11_14mois_boucherie">saisie!$F$56</definedName>
    <definedName name="sortie_male_15_24mois_boucherie">saisie!$F$57</definedName>
    <definedName name="sortie_male_plus_24mois_boucherie">saisie!$F$58</definedName>
    <definedName name="sortie_veaux_4_6mois_boucherie">saisie!$F$54</definedName>
    <definedName name="sortie_veaux_7_10mois_boucherie">saisie!$F$55</definedName>
    <definedName name="superf_bat_volailles">saisie!$F$85</definedName>
    <definedName name="taab_equiv_pbs">corres_pbs_variables!$A$1:$C$80</definedName>
    <definedName name="tableau_saisie">saisie!$C$4:$I$90</definedName>
    <definedName name="tonne_endives">saisie!$F$11</definedName>
    <definedName name="tot_equide">saisie!$F$69</definedName>
    <definedName name="tot_pbs">saisie!$H$92</definedName>
    <definedName name="transfo_lait">saisie!$F$64</definedName>
    <definedName name="transfo_lait_brebis">saisie!$F$75</definedName>
    <definedName name="transfo_lait_vache">saisie!$F$50</definedName>
    <definedName name="transfo_miel">saisie!$F$47</definedName>
    <definedName name="viticulture">Accueil!$B$9</definedName>
    <definedName name="vol_cave_coop">saisie!$F$43</definedName>
    <definedName name="vol_cave_part">saisie!$F$44</definedName>
    <definedName name="vol_tot">saisie!$F$45</definedName>
    <definedName name="volaille_chair">Accueil!$B$21</definedName>
    <definedName name="volaille_pondeuse">Accueil!$B$23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8" i="2" l="1"/>
  <c r="E107" i="2"/>
  <c r="E106" i="2"/>
  <c r="E105" i="2"/>
  <c r="E104" i="2"/>
  <c r="E103" i="2"/>
  <c r="E102" i="2"/>
  <c r="E101" i="2"/>
  <c r="F89" i="2"/>
  <c r="F77" i="2"/>
  <c r="F73" i="2"/>
  <c r="F69" i="2"/>
  <c r="F45" i="2"/>
  <c r="F39" i="2"/>
  <c r="K102" i="2"/>
  <c r="M107" i="2" l="1"/>
  <c r="M108" i="2"/>
  <c r="C2" i="1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L39" i="2"/>
  <c r="L89" i="2"/>
  <c r="M103" i="2" l="1"/>
  <c r="M102" i="2"/>
  <c r="M101" i="2"/>
  <c r="M104" i="2"/>
  <c r="M106" i="2"/>
  <c r="M105" i="2"/>
  <c r="F91" i="2"/>
  <c r="K108" i="2" l="1"/>
  <c r="K107" i="2"/>
  <c r="K106" i="2"/>
  <c r="K105" i="2"/>
  <c r="K104" i="2"/>
  <c r="K103" i="2"/>
  <c r="K101" i="2"/>
  <c r="L77" i="2"/>
  <c r="B2" i="9"/>
  <c r="L73" i="2"/>
  <c r="L69" i="2"/>
  <c r="I30" i="2" l="1"/>
  <c r="A2" i="14"/>
  <c r="F2755" i="4"/>
  <c r="F2754" i="4"/>
  <c r="F2753" i="4"/>
  <c r="F2752" i="4"/>
  <c r="F2751" i="4"/>
  <c r="F2750" i="4"/>
  <c r="F2749" i="4"/>
  <c r="F2748" i="4"/>
  <c r="F2747" i="4"/>
  <c r="F2746" i="4"/>
  <c r="F2745" i="4"/>
  <c r="F2744" i="4"/>
  <c r="F2743" i="4"/>
  <c r="F2742" i="4"/>
  <c r="F2741" i="4"/>
  <c r="F2740" i="4"/>
  <c r="F2739" i="4"/>
  <c r="F2738" i="4"/>
  <c r="F2737" i="4"/>
  <c r="F2736" i="4"/>
  <c r="F2735" i="4"/>
  <c r="F2734" i="4"/>
  <c r="F2733" i="4"/>
  <c r="F2732" i="4"/>
  <c r="F2731" i="4"/>
  <c r="F2730" i="4"/>
  <c r="F2729" i="4"/>
  <c r="F2728" i="4"/>
  <c r="F2727" i="4"/>
  <c r="F2726" i="4"/>
  <c r="F2725" i="4"/>
  <c r="F2724" i="4"/>
  <c r="F2723" i="4"/>
  <c r="F2722" i="4"/>
  <c r="F2721" i="4"/>
  <c r="F2720" i="4"/>
  <c r="F2719" i="4"/>
  <c r="F2718" i="4"/>
  <c r="F2717" i="4"/>
  <c r="F2716" i="4"/>
  <c r="F2715" i="4"/>
  <c r="F2714" i="4"/>
  <c r="F2713" i="4"/>
  <c r="F2712" i="4"/>
  <c r="F2711" i="4"/>
  <c r="F2710" i="4"/>
  <c r="F2709" i="4"/>
  <c r="F2708" i="4"/>
  <c r="F2707" i="4"/>
  <c r="F2706" i="4"/>
  <c r="F2705" i="4"/>
  <c r="F2704" i="4"/>
  <c r="F2703" i="4"/>
  <c r="F2702" i="4"/>
  <c r="F2701" i="4"/>
  <c r="F2700" i="4"/>
  <c r="F2699" i="4"/>
  <c r="F2698" i="4"/>
  <c r="F2697" i="4"/>
  <c r="F2696" i="4"/>
  <c r="F2695" i="4"/>
  <c r="F2694" i="4"/>
  <c r="F2693" i="4"/>
  <c r="F2692" i="4"/>
  <c r="F2691" i="4"/>
  <c r="F2690" i="4"/>
  <c r="F2689" i="4"/>
  <c r="F2688" i="4"/>
  <c r="F2687" i="4"/>
  <c r="F2686" i="4"/>
  <c r="F2685" i="4"/>
  <c r="F2684" i="4"/>
  <c r="F2683" i="4"/>
  <c r="F2682" i="4"/>
  <c r="F2681" i="4"/>
  <c r="F2680" i="4"/>
  <c r="F2679" i="4"/>
  <c r="F2678" i="4"/>
  <c r="F2677" i="4"/>
  <c r="F2676" i="4"/>
  <c r="F2675" i="4"/>
  <c r="F2674" i="4"/>
  <c r="F2673" i="4"/>
  <c r="F2672" i="4"/>
  <c r="F2671" i="4"/>
  <c r="F2670" i="4"/>
  <c r="F2669" i="4"/>
  <c r="F2668" i="4"/>
  <c r="F2667" i="4"/>
  <c r="F2666" i="4"/>
  <c r="F2665" i="4"/>
  <c r="F2664" i="4"/>
  <c r="F2663" i="4"/>
  <c r="F2662" i="4"/>
  <c r="F2661" i="4"/>
  <c r="F2660" i="4"/>
  <c r="F2659" i="4"/>
  <c r="F2658" i="4"/>
  <c r="F2657" i="4"/>
  <c r="F2656" i="4"/>
  <c r="F2655" i="4"/>
  <c r="F2654" i="4"/>
  <c r="F2653" i="4"/>
  <c r="F2652" i="4"/>
  <c r="F2651" i="4"/>
  <c r="F2650" i="4"/>
  <c r="F2649" i="4"/>
  <c r="F2648" i="4"/>
  <c r="F2647" i="4"/>
  <c r="F2646" i="4"/>
  <c r="F2645" i="4"/>
  <c r="F2644" i="4"/>
  <c r="F2643" i="4"/>
  <c r="F2642" i="4"/>
  <c r="F2641" i="4"/>
  <c r="F2640" i="4"/>
  <c r="F2639" i="4"/>
  <c r="F2638" i="4"/>
  <c r="F2637" i="4"/>
  <c r="F2636" i="4"/>
  <c r="F2635" i="4"/>
  <c r="F2634" i="4"/>
  <c r="F2633" i="4"/>
  <c r="F2632" i="4"/>
  <c r="F2631" i="4"/>
  <c r="F2630" i="4"/>
  <c r="F2629" i="4"/>
  <c r="F2628" i="4"/>
  <c r="F2627" i="4"/>
  <c r="F2626" i="4"/>
  <c r="F2625" i="4"/>
  <c r="F2624" i="4"/>
  <c r="F2623" i="4"/>
  <c r="F2622" i="4"/>
  <c r="F2621" i="4"/>
  <c r="F2620" i="4"/>
  <c r="F2619" i="4"/>
  <c r="F2618" i="4"/>
  <c r="F2617" i="4"/>
  <c r="F2616" i="4"/>
  <c r="F2615" i="4"/>
  <c r="F2614" i="4"/>
  <c r="F2613" i="4"/>
  <c r="F2612" i="4"/>
  <c r="F2611" i="4"/>
  <c r="F2610" i="4"/>
  <c r="F2609" i="4"/>
  <c r="F2608" i="4"/>
  <c r="F2607" i="4"/>
  <c r="F2606" i="4"/>
  <c r="F2605" i="4"/>
  <c r="F2604" i="4"/>
  <c r="F2603" i="4"/>
  <c r="F2602" i="4"/>
  <c r="F2601" i="4"/>
  <c r="F2600" i="4"/>
  <c r="F2599" i="4"/>
  <c r="F2598" i="4"/>
  <c r="F2597" i="4"/>
  <c r="F2596" i="4"/>
  <c r="F2595" i="4"/>
  <c r="F2594" i="4"/>
  <c r="F2593" i="4"/>
  <c r="F2592" i="4"/>
  <c r="F2591" i="4"/>
  <c r="F2590" i="4"/>
  <c r="F2589" i="4"/>
  <c r="F2588" i="4"/>
  <c r="F2587" i="4"/>
  <c r="F2586" i="4"/>
  <c r="F2585" i="4"/>
  <c r="F2584" i="4"/>
  <c r="F2583" i="4"/>
  <c r="F2582" i="4"/>
  <c r="F2581" i="4"/>
  <c r="F2580" i="4"/>
  <c r="F2579" i="4"/>
  <c r="F2578" i="4"/>
  <c r="F2577" i="4"/>
  <c r="F2576" i="4"/>
  <c r="F2575" i="4"/>
  <c r="F2574" i="4"/>
  <c r="F2573" i="4"/>
  <c r="F2572" i="4"/>
  <c r="F2571" i="4"/>
  <c r="F2570" i="4"/>
  <c r="F2569" i="4"/>
  <c r="F2568" i="4"/>
  <c r="F2567" i="4"/>
  <c r="F2566" i="4"/>
  <c r="F2565" i="4"/>
  <c r="F2564" i="4"/>
  <c r="F2563" i="4"/>
  <c r="F2562" i="4"/>
  <c r="F2561" i="4"/>
  <c r="F2560" i="4"/>
  <c r="F2559" i="4"/>
  <c r="F2558" i="4"/>
  <c r="F2557" i="4"/>
  <c r="F2556" i="4"/>
  <c r="F2555" i="4"/>
  <c r="F2554" i="4"/>
  <c r="F2553" i="4"/>
  <c r="F2552" i="4"/>
  <c r="F2551" i="4"/>
  <c r="F2550" i="4"/>
  <c r="F2549" i="4"/>
  <c r="F2548" i="4"/>
  <c r="F2547" i="4"/>
  <c r="F2546" i="4"/>
  <c r="F2545" i="4"/>
  <c r="F2544" i="4"/>
  <c r="F2543" i="4"/>
  <c r="F2542" i="4"/>
  <c r="F2541" i="4"/>
  <c r="F2540" i="4"/>
  <c r="F2539" i="4"/>
  <c r="F2538" i="4"/>
  <c r="F2537" i="4"/>
  <c r="F2536" i="4"/>
  <c r="F2535" i="4"/>
  <c r="F2534" i="4"/>
  <c r="F2533" i="4"/>
  <c r="F2532" i="4"/>
  <c r="F2531" i="4"/>
  <c r="F2530" i="4"/>
  <c r="F2529" i="4"/>
  <c r="F2528" i="4"/>
  <c r="F2527" i="4"/>
  <c r="F2526" i="4"/>
  <c r="F2525" i="4"/>
  <c r="F2524" i="4"/>
  <c r="F2523" i="4"/>
  <c r="F2522" i="4"/>
  <c r="F2521" i="4"/>
  <c r="F2520" i="4"/>
  <c r="F2519" i="4"/>
  <c r="F2518" i="4"/>
  <c r="F2517" i="4"/>
  <c r="F2516" i="4"/>
  <c r="F2515" i="4"/>
  <c r="F2514" i="4"/>
  <c r="F2513" i="4"/>
  <c r="F2512" i="4"/>
  <c r="F2511" i="4"/>
  <c r="F2510" i="4"/>
  <c r="F2509" i="4"/>
  <c r="F2508" i="4"/>
  <c r="F2507" i="4"/>
  <c r="F2506" i="4"/>
  <c r="F2505" i="4"/>
  <c r="F2504" i="4"/>
  <c r="F2503" i="4"/>
  <c r="F2502" i="4"/>
  <c r="F2501" i="4"/>
  <c r="F2500" i="4"/>
  <c r="F2499" i="4"/>
  <c r="F2498" i="4"/>
  <c r="F2497" i="4"/>
  <c r="F2496" i="4"/>
  <c r="F2495" i="4"/>
  <c r="F2494" i="4"/>
  <c r="F2493" i="4"/>
  <c r="F2492" i="4"/>
  <c r="F2491" i="4"/>
  <c r="F2490" i="4"/>
  <c r="F2489" i="4"/>
  <c r="F2488" i="4"/>
  <c r="F2487" i="4"/>
  <c r="F2486" i="4"/>
  <c r="F2485" i="4"/>
  <c r="F2484" i="4"/>
  <c r="F2483" i="4"/>
  <c r="F2482" i="4"/>
  <c r="F2481" i="4"/>
  <c r="F2480" i="4"/>
  <c r="F2479" i="4"/>
  <c r="F2478" i="4"/>
  <c r="F2477" i="4"/>
  <c r="F2476" i="4"/>
  <c r="F2475" i="4"/>
  <c r="F2474" i="4"/>
  <c r="F2473" i="4"/>
  <c r="F2472" i="4"/>
  <c r="F2471" i="4"/>
  <c r="F2470" i="4"/>
  <c r="F2469" i="4"/>
  <c r="F2468" i="4"/>
  <c r="F2467" i="4"/>
  <c r="F2466" i="4"/>
  <c r="F2465" i="4"/>
  <c r="F2464" i="4"/>
  <c r="F2463" i="4"/>
  <c r="F2462" i="4"/>
  <c r="F2461" i="4"/>
  <c r="F2460" i="4"/>
  <c r="F2459" i="4"/>
  <c r="F2458" i="4"/>
  <c r="F2457" i="4"/>
  <c r="F2456" i="4"/>
  <c r="F2455" i="4"/>
  <c r="F2454" i="4"/>
  <c r="F2453" i="4"/>
  <c r="F2452" i="4"/>
  <c r="F2451" i="4"/>
  <c r="F2450" i="4"/>
  <c r="F2449" i="4"/>
  <c r="F2448" i="4"/>
  <c r="F2447" i="4"/>
  <c r="F2446" i="4"/>
  <c r="F2445" i="4"/>
  <c r="F2444" i="4"/>
  <c r="F2443" i="4"/>
  <c r="F2442" i="4"/>
  <c r="F2441" i="4"/>
  <c r="F2440" i="4"/>
  <c r="F2439" i="4"/>
  <c r="F2438" i="4"/>
  <c r="F2437" i="4"/>
  <c r="F2436" i="4"/>
  <c r="F2435" i="4"/>
  <c r="F2434" i="4"/>
  <c r="F2433" i="4"/>
  <c r="F2432" i="4"/>
  <c r="F2431" i="4"/>
  <c r="F2430" i="4"/>
  <c r="F2429" i="4"/>
  <c r="F2428" i="4"/>
  <c r="F2427" i="4"/>
  <c r="F2426" i="4"/>
  <c r="F2425" i="4"/>
  <c r="F2424" i="4"/>
  <c r="F2423" i="4"/>
  <c r="F2422" i="4"/>
  <c r="F2421" i="4"/>
  <c r="F2420" i="4"/>
  <c r="F2419" i="4"/>
  <c r="F2418" i="4"/>
  <c r="F2417" i="4"/>
  <c r="F2416" i="4"/>
  <c r="F2415" i="4"/>
  <c r="F2414" i="4"/>
  <c r="F2413" i="4"/>
  <c r="F2412" i="4"/>
  <c r="F2411" i="4"/>
  <c r="F2410" i="4"/>
  <c r="F2409" i="4"/>
  <c r="F2408" i="4"/>
  <c r="F2407" i="4"/>
  <c r="F2406" i="4"/>
  <c r="F2405" i="4"/>
  <c r="F2404" i="4"/>
  <c r="F2403" i="4"/>
  <c r="F2402" i="4"/>
  <c r="F2401" i="4"/>
  <c r="F2400" i="4"/>
  <c r="F2399" i="4"/>
  <c r="F2398" i="4"/>
  <c r="F2397" i="4"/>
  <c r="F2396" i="4"/>
  <c r="F2395" i="4"/>
  <c r="F2394" i="4"/>
  <c r="F2393" i="4"/>
  <c r="F2392" i="4"/>
  <c r="F2391" i="4"/>
  <c r="F2390" i="4"/>
  <c r="F2389" i="4"/>
  <c r="F2388" i="4"/>
  <c r="F2387" i="4"/>
  <c r="F2386" i="4"/>
  <c r="F2385" i="4"/>
  <c r="F2384" i="4"/>
  <c r="F2383" i="4"/>
  <c r="F2382" i="4"/>
  <c r="F2381" i="4"/>
  <c r="F2380" i="4"/>
  <c r="F2379" i="4"/>
  <c r="F2378" i="4"/>
  <c r="F2377" i="4"/>
  <c r="F2376" i="4"/>
  <c r="F2375" i="4"/>
  <c r="F2374" i="4"/>
  <c r="F2373" i="4"/>
  <c r="F2372" i="4"/>
  <c r="F2371" i="4"/>
  <c r="F2370" i="4"/>
  <c r="F2369" i="4"/>
  <c r="F2368" i="4"/>
  <c r="F2367" i="4"/>
  <c r="F2366" i="4"/>
  <c r="F2365" i="4"/>
  <c r="F2364" i="4"/>
  <c r="F2363" i="4"/>
  <c r="F2362" i="4"/>
  <c r="F2361" i="4"/>
  <c r="F2360" i="4"/>
  <c r="F2359" i="4"/>
  <c r="F2358" i="4"/>
  <c r="F2357" i="4"/>
  <c r="F2356" i="4"/>
  <c r="F2355" i="4"/>
  <c r="F2354" i="4"/>
  <c r="F2353" i="4"/>
  <c r="F2352" i="4"/>
  <c r="F2351" i="4"/>
  <c r="F2350" i="4"/>
  <c r="F2349" i="4"/>
  <c r="F2348" i="4"/>
  <c r="F2347" i="4"/>
  <c r="F2346" i="4"/>
  <c r="F2345" i="4"/>
  <c r="F2344" i="4"/>
  <c r="F2343" i="4"/>
  <c r="F2342" i="4"/>
  <c r="F2341" i="4"/>
  <c r="F2340" i="4"/>
  <c r="F2339" i="4"/>
  <c r="F2338" i="4"/>
  <c r="F2337" i="4"/>
  <c r="F2336" i="4"/>
  <c r="F2335" i="4"/>
  <c r="F2334" i="4"/>
  <c r="F2333" i="4"/>
  <c r="F2332" i="4"/>
  <c r="F2331" i="4"/>
  <c r="F2330" i="4"/>
  <c r="F2329" i="4"/>
  <c r="F2328" i="4"/>
  <c r="F2327" i="4"/>
  <c r="F2326" i="4"/>
  <c r="F2325" i="4"/>
  <c r="F2324" i="4"/>
  <c r="F2323" i="4"/>
  <c r="F2322" i="4"/>
  <c r="F2321" i="4"/>
  <c r="F2320" i="4"/>
  <c r="F2319" i="4"/>
  <c r="F2318" i="4"/>
  <c r="F2317" i="4"/>
  <c r="F2316" i="4"/>
  <c r="F2315" i="4"/>
  <c r="F2314" i="4"/>
  <c r="F2313" i="4"/>
  <c r="F2312" i="4"/>
  <c r="F2311" i="4"/>
  <c r="F2310" i="4"/>
  <c r="F2309" i="4"/>
  <c r="F2308" i="4"/>
  <c r="F2307" i="4"/>
  <c r="F2306" i="4"/>
  <c r="F2305" i="4"/>
  <c r="F2304" i="4"/>
  <c r="F2303" i="4"/>
  <c r="F2302" i="4"/>
  <c r="F2301" i="4"/>
  <c r="F2300" i="4"/>
  <c r="F2299" i="4"/>
  <c r="F2298" i="4"/>
  <c r="F2297" i="4"/>
  <c r="F2296" i="4"/>
  <c r="F2295" i="4"/>
  <c r="F2294" i="4"/>
  <c r="F2293" i="4"/>
  <c r="F2292" i="4"/>
  <c r="F2291" i="4"/>
  <c r="F2290" i="4"/>
  <c r="F2289" i="4"/>
  <c r="F2288" i="4"/>
  <c r="F2287" i="4"/>
  <c r="F2286" i="4"/>
  <c r="F2285" i="4"/>
  <c r="F2284" i="4"/>
  <c r="F2283" i="4"/>
  <c r="F2282" i="4"/>
  <c r="F2281" i="4"/>
  <c r="F2280" i="4"/>
  <c r="F2279" i="4"/>
  <c r="F2278" i="4"/>
  <c r="F2277" i="4"/>
  <c r="F2276" i="4"/>
  <c r="F2275" i="4"/>
  <c r="F2274" i="4"/>
  <c r="F2273" i="4"/>
  <c r="F2272" i="4"/>
  <c r="F2271" i="4"/>
  <c r="F2270" i="4"/>
  <c r="F2269" i="4"/>
  <c r="F2268" i="4"/>
  <c r="F2267" i="4"/>
  <c r="F2266" i="4"/>
  <c r="F2265" i="4"/>
  <c r="F2264" i="4"/>
  <c r="F2263" i="4"/>
  <c r="F2262" i="4"/>
  <c r="F2261" i="4"/>
  <c r="F2260" i="4"/>
  <c r="F2259" i="4"/>
  <c r="F2258" i="4"/>
  <c r="F2257" i="4"/>
  <c r="F2256" i="4"/>
  <c r="F2255" i="4"/>
  <c r="F2254" i="4"/>
  <c r="F2253" i="4"/>
  <c r="F2252" i="4"/>
  <c r="F2251" i="4"/>
  <c r="F2250" i="4"/>
  <c r="F2249" i="4"/>
  <c r="F2248" i="4"/>
  <c r="F2247" i="4"/>
  <c r="F2246" i="4"/>
  <c r="F2245" i="4"/>
  <c r="F2244" i="4"/>
  <c r="F2243" i="4"/>
  <c r="F2242" i="4"/>
  <c r="F2241" i="4"/>
  <c r="F2240" i="4"/>
  <c r="F2239" i="4"/>
  <c r="F2238" i="4"/>
  <c r="F2237" i="4"/>
  <c r="F2236" i="4"/>
  <c r="F2235" i="4"/>
  <c r="F2234" i="4"/>
  <c r="F2233" i="4"/>
  <c r="F2232" i="4"/>
  <c r="F2231" i="4"/>
  <c r="F2230" i="4"/>
  <c r="F2229" i="4"/>
  <c r="F2228" i="4"/>
  <c r="F2227" i="4"/>
  <c r="F2226" i="4"/>
  <c r="F2225" i="4"/>
  <c r="F2224" i="4"/>
  <c r="F2223" i="4"/>
  <c r="F2222" i="4"/>
  <c r="F2221" i="4"/>
  <c r="F2220" i="4"/>
  <c r="F2219" i="4"/>
  <c r="F2218" i="4"/>
  <c r="F2217" i="4"/>
  <c r="F2216" i="4"/>
  <c r="F2215" i="4"/>
  <c r="F2214" i="4"/>
  <c r="F2213" i="4"/>
  <c r="F2212" i="4"/>
  <c r="F2211" i="4"/>
  <c r="F2210" i="4"/>
  <c r="F2209" i="4"/>
  <c r="F2208" i="4"/>
  <c r="F2207" i="4"/>
  <c r="F2206" i="4"/>
  <c r="F2205" i="4"/>
  <c r="F2204" i="4"/>
  <c r="F2203" i="4"/>
  <c r="F2202" i="4"/>
  <c r="F2201" i="4"/>
  <c r="F2200" i="4"/>
  <c r="F2199" i="4"/>
  <c r="F2198" i="4"/>
  <c r="F2197" i="4"/>
  <c r="F2196" i="4"/>
  <c r="F2195" i="4"/>
  <c r="F2194" i="4"/>
  <c r="F2193" i="4"/>
  <c r="F2192" i="4"/>
  <c r="F2191" i="4"/>
  <c r="F2190" i="4"/>
  <c r="F2189" i="4"/>
  <c r="F2188" i="4"/>
  <c r="F2187" i="4"/>
  <c r="F2186" i="4"/>
  <c r="F2185" i="4"/>
  <c r="F2184" i="4"/>
  <c r="F2183" i="4"/>
  <c r="F2182" i="4"/>
  <c r="F2181" i="4"/>
  <c r="F2180" i="4"/>
  <c r="F2179" i="4"/>
  <c r="F2178" i="4"/>
  <c r="F2177" i="4"/>
  <c r="F2176" i="4"/>
  <c r="F2175" i="4"/>
  <c r="F2174" i="4"/>
  <c r="F2173" i="4"/>
  <c r="F2172" i="4"/>
  <c r="F2171" i="4"/>
  <c r="F2170" i="4"/>
  <c r="F2169" i="4"/>
  <c r="F2168" i="4"/>
  <c r="F2167" i="4"/>
  <c r="F2166" i="4"/>
  <c r="F2165" i="4"/>
  <c r="F2164" i="4"/>
  <c r="F2163" i="4"/>
  <c r="F2162" i="4"/>
  <c r="F2161" i="4"/>
  <c r="F2160" i="4"/>
  <c r="F2159" i="4"/>
  <c r="F2158" i="4"/>
  <c r="F2157" i="4"/>
  <c r="F2156" i="4"/>
  <c r="F2155" i="4"/>
  <c r="F2154" i="4"/>
  <c r="F2153" i="4"/>
  <c r="F2152" i="4"/>
  <c r="F2151" i="4"/>
  <c r="F2150" i="4"/>
  <c r="F2149" i="4"/>
  <c r="F2148" i="4"/>
  <c r="F2147" i="4"/>
  <c r="F2146" i="4"/>
  <c r="F2145" i="4"/>
  <c r="F2144" i="4"/>
  <c r="F2143" i="4"/>
  <c r="F2142" i="4"/>
  <c r="F2141" i="4"/>
  <c r="F2140" i="4"/>
  <c r="F2139" i="4"/>
  <c r="F2138" i="4"/>
  <c r="F2137" i="4"/>
  <c r="F2136" i="4"/>
  <c r="F2135" i="4"/>
  <c r="F2134" i="4"/>
  <c r="F2133" i="4"/>
  <c r="F2132" i="4"/>
  <c r="F2131" i="4"/>
  <c r="F2130" i="4"/>
  <c r="F2129" i="4"/>
  <c r="F2128" i="4"/>
  <c r="F2127" i="4"/>
  <c r="F2126" i="4"/>
  <c r="F2125" i="4"/>
  <c r="F2124" i="4"/>
  <c r="F2123" i="4"/>
  <c r="F2122" i="4"/>
  <c r="F2121" i="4"/>
  <c r="F2120" i="4"/>
  <c r="F2119" i="4"/>
  <c r="F2118" i="4"/>
  <c r="F2117" i="4"/>
  <c r="F2116" i="4"/>
  <c r="F2115" i="4"/>
  <c r="F2114" i="4"/>
  <c r="F2113" i="4"/>
  <c r="F2112" i="4"/>
  <c r="F2111" i="4"/>
  <c r="F2110" i="4"/>
  <c r="F2109" i="4"/>
  <c r="F2108" i="4"/>
  <c r="F2107" i="4"/>
  <c r="F2106" i="4"/>
  <c r="F2105" i="4"/>
  <c r="F2104" i="4"/>
  <c r="F2103" i="4"/>
  <c r="F2102" i="4"/>
  <c r="F2101" i="4"/>
  <c r="F2100" i="4"/>
  <c r="F2099" i="4"/>
  <c r="F2098" i="4"/>
  <c r="F2097" i="4"/>
  <c r="F2096" i="4"/>
  <c r="F2095" i="4"/>
  <c r="F2094" i="4"/>
  <c r="F2093" i="4"/>
  <c r="F2092" i="4"/>
  <c r="F2091" i="4"/>
  <c r="F2090" i="4"/>
  <c r="F2089" i="4"/>
  <c r="F2088" i="4"/>
  <c r="F2087" i="4"/>
  <c r="F2086" i="4"/>
  <c r="F2085" i="4"/>
  <c r="F2084" i="4"/>
  <c r="F2083" i="4"/>
  <c r="F2082" i="4"/>
  <c r="F2081" i="4"/>
  <c r="F2080" i="4"/>
  <c r="F2079" i="4"/>
  <c r="F2078" i="4"/>
  <c r="F2077" i="4"/>
  <c r="F2076" i="4"/>
  <c r="F2075" i="4"/>
  <c r="F2074" i="4"/>
  <c r="F2073" i="4"/>
  <c r="F2072" i="4"/>
  <c r="F2071" i="4"/>
  <c r="F2070" i="4"/>
  <c r="F2069" i="4"/>
  <c r="F2068" i="4"/>
  <c r="F2067" i="4"/>
  <c r="F2066" i="4"/>
  <c r="F2065" i="4"/>
  <c r="F2064" i="4"/>
  <c r="F2063" i="4"/>
  <c r="F2062" i="4"/>
  <c r="F2061" i="4"/>
  <c r="F2060" i="4"/>
  <c r="F2059" i="4"/>
  <c r="F2058" i="4"/>
  <c r="F2057" i="4"/>
  <c r="F2056" i="4"/>
  <c r="F2055" i="4"/>
  <c r="F2054" i="4"/>
  <c r="F2053" i="4"/>
  <c r="F2052" i="4"/>
  <c r="F2051" i="4"/>
  <c r="F2050" i="4"/>
  <c r="F2049" i="4"/>
  <c r="F2048" i="4"/>
  <c r="F2047" i="4"/>
  <c r="F2046" i="4"/>
  <c r="F2045" i="4"/>
  <c r="F2044" i="4"/>
  <c r="F2043" i="4"/>
  <c r="F2042" i="4"/>
  <c r="F2041" i="4"/>
  <c r="F2040" i="4"/>
  <c r="F2039" i="4"/>
  <c r="F2038" i="4"/>
  <c r="F2037" i="4"/>
  <c r="F2036" i="4"/>
  <c r="F2035" i="4"/>
  <c r="F2034" i="4"/>
  <c r="F2033" i="4"/>
  <c r="F2032" i="4"/>
  <c r="F2031" i="4"/>
  <c r="F2030" i="4"/>
  <c r="F2029" i="4"/>
  <c r="F2028" i="4"/>
  <c r="F2027" i="4"/>
  <c r="F2026" i="4"/>
  <c r="F2025" i="4"/>
  <c r="F2024" i="4"/>
  <c r="F2023" i="4"/>
  <c r="F2022" i="4"/>
  <c r="F2021" i="4"/>
  <c r="F2020" i="4"/>
  <c r="F2019" i="4"/>
  <c r="F2018" i="4"/>
  <c r="F2017" i="4"/>
  <c r="F2016" i="4"/>
  <c r="F2015" i="4"/>
  <c r="F2014" i="4"/>
  <c r="F2013" i="4"/>
  <c r="F2012" i="4"/>
  <c r="F2011" i="4"/>
  <c r="F2010" i="4"/>
  <c r="F2009" i="4"/>
  <c r="F2008" i="4"/>
  <c r="F2007" i="4"/>
  <c r="F2006" i="4"/>
  <c r="F2005" i="4"/>
  <c r="F2004" i="4"/>
  <c r="F2003" i="4"/>
  <c r="F2002" i="4"/>
  <c r="F2001" i="4"/>
  <c r="F2000" i="4"/>
  <c r="F1999" i="4"/>
  <c r="F1998" i="4"/>
  <c r="F1997" i="4"/>
  <c r="F1996" i="4"/>
  <c r="F1995" i="4"/>
  <c r="F1994" i="4"/>
  <c r="F1993" i="4"/>
  <c r="F1992" i="4"/>
  <c r="F1991" i="4"/>
  <c r="F1990" i="4"/>
  <c r="F1989" i="4"/>
  <c r="F1988" i="4"/>
  <c r="F1987" i="4"/>
  <c r="F1986" i="4"/>
  <c r="F1985" i="4"/>
  <c r="F1984" i="4"/>
  <c r="F1983" i="4"/>
  <c r="F1982" i="4"/>
  <c r="F1981" i="4"/>
  <c r="F1980" i="4"/>
  <c r="F1979" i="4"/>
  <c r="F1978" i="4"/>
  <c r="F1977" i="4"/>
  <c r="F1976" i="4"/>
  <c r="F1975" i="4"/>
  <c r="F1974" i="4"/>
  <c r="F1973" i="4"/>
  <c r="F1972" i="4"/>
  <c r="F1971" i="4"/>
  <c r="F1970" i="4"/>
  <c r="F1969" i="4"/>
  <c r="F1968" i="4"/>
  <c r="F1967" i="4"/>
  <c r="F1966" i="4"/>
  <c r="F1965" i="4"/>
  <c r="F1964" i="4"/>
  <c r="F1963" i="4"/>
  <c r="F1962" i="4"/>
  <c r="F1961" i="4"/>
  <c r="F1960" i="4"/>
  <c r="F1959" i="4"/>
  <c r="F1958" i="4"/>
  <c r="F1957" i="4"/>
  <c r="F1956" i="4"/>
  <c r="F1955" i="4"/>
  <c r="F1954" i="4"/>
  <c r="F1953" i="4"/>
  <c r="F1952" i="4"/>
  <c r="F1951" i="4"/>
  <c r="F1950" i="4"/>
  <c r="F1949" i="4"/>
  <c r="F1948" i="4"/>
  <c r="F1947" i="4"/>
  <c r="F1946" i="4"/>
  <c r="F1945" i="4"/>
  <c r="F1944" i="4"/>
  <c r="F1943" i="4"/>
  <c r="F1942" i="4"/>
  <c r="F1941" i="4"/>
  <c r="F1940" i="4"/>
  <c r="F1939" i="4"/>
  <c r="F1938" i="4"/>
  <c r="F1937" i="4"/>
  <c r="F1936" i="4"/>
  <c r="F1935" i="4"/>
  <c r="F1934" i="4"/>
  <c r="F1933" i="4"/>
  <c r="F1932" i="4"/>
  <c r="F1931" i="4"/>
  <c r="F1930" i="4"/>
  <c r="F1929" i="4"/>
  <c r="F1928" i="4"/>
  <c r="F1927" i="4"/>
  <c r="F1926" i="4"/>
  <c r="F1925" i="4"/>
  <c r="F1924" i="4"/>
  <c r="F1923" i="4"/>
  <c r="F1922" i="4"/>
  <c r="F1921" i="4"/>
  <c r="F1920" i="4"/>
  <c r="F1919" i="4"/>
  <c r="F1918" i="4"/>
  <c r="F1917" i="4"/>
  <c r="F1916" i="4"/>
  <c r="F1915" i="4"/>
  <c r="F1914" i="4"/>
  <c r="F1913" i="4"/>
  <c r="F1912" i="4"/>
  <c r="F1911" i="4"/>
  <c r="F1910" i="4"/>
  <c r="F1909" i="4"/>
  <c r="F1908" i="4"/>
  <c r="F1907" i="4"/>
  <c r="F1906" i="4"/>
  <c r="F1905" i="4"/>
  <c r="F1904" i="4"/>
  <c r="F1903" i="4"/>
  <c r="F1902" i="4"/>
  <c r="F1901" i="4"/>
  <c r="F1900" i="4"/>
  <c r="F1899" i="4"/>
  <c r="F1898" i="4"/>
  <c r="F1897" i="4"/>
  <c r="F1896" i="4"/>
  <c r="F1895" i="4"/>
  <c r="F1894" i="4"/>
  <c r="F1893" i="4"/>
  <c r="F1892" i="4"/>
  <c r="F1891" i="4"/>
  <c r="F1890" i="4"/>
  <c r="F1889" i="4"/>
  <c r="F1888" i="4"/>
  <c r="F1887" i="4"/>
  <c r="F1886" i="4"/>
  <c r="F1885" i="4"/>
  <c r="F1884" i="4"/>
  <c r="F1883" i="4"/>
  <c r="F1882" i="4"/>
  <c r="F1881" i="4"/>
  <c r="F1880" i="4"/>
  <c r="F1879" i="4"/>
  <c r="F1878" i="4"/>
  <c r="F1877" i="4"/>
  <c r="F1876" i="4"/>
  <c r="F1875" i="4"/>
  <c r="F1874" i="4"/>
  <c r="F1873" i="4"/>
  <c r="F1872" i="4"/>
  <c r="F1871" i="4"/>
  <c r="F1870" i="4"/>
  <c r="F1869" i="4"/>
  <c r="F1868" i="4"/>
  <c r="F1867" i="4"/>
  <c r="F1866" i="4"/>
  <c r="F1865" i="4"/>
  <c r="F1864" i="4"/>
  <c r="F1863" i="4"/>
  <c r="F1862" i="4"/>
  <c r="F1861" i="4"/>
  <c r="F1860" i="4"/>
  <c r="F1859" i="4"/>
  <c r="F1858" i="4"/>
  <c r="F1857" i="4"/>
  <c r="F1856" i="4"/>
  <c r="F1855" i="4"/>
  <c r="F1854" i="4"/>
  <c r="F1853" i="4"/>
  <c r="F1852" i="4"/>
  <c r="F1851" i="4"/>
  <c r="F1850" i="4"/>
  <c r="F1849" i="4"/>
  <c r="F1848" i="4"/>
  <c r="F1847" i="4"/>
  <c r="F1846" i="4"/>
  <c r="F1845" i="4"/>
  <c r="F1844" i="4"/>
  <c r="F1843" i="4"/>
  <c r="F1842" i="4"/>
  <c r="F1841" i="4"/>
  <c r="F1840" i="4"/>
  <c r="F1839" i="4"/>
  <c r="F1838" i="4"/>
  <c r="F1837" i="4"/>
  <c r="F1836" i="4"/>
  <c r="F1835" i="4"/>
  <c r="F1834" i="4"/>
  <c r="F1833" i="4"/>
  <c r="F1832" i="4"/>
  <c r="F1831" i="4"/>
  <c r="F1830" i="4"/>
  <c r="F1829" i="4"/>
  <c r="F1828" i="4"/>
  <c r="F1827" i="4"/>
  <c r="F1826" i="4"/>
  <c r="F1825" i="4"/>
  <c r="F1824" i="4"/>
  <c r="F1823" i="4"/>
  <c r="F1822" i="4"/>
  <c r="F1821" i="4"/>
  <c r="F1820" i="4"/>
  <c r="F1819" i="4"/>
  <c r="F1818" i="4"/>
  <c r="F1817" i="4"/>
  <c r="F1816" i="4"/>
  <c r="F1815" i="4"/>
  <c r="F1814" i="4"/>
  <c r="F1813" i="4"/>
  <c r="F1812" i="4"/>
  <c r="F1811" i="4"/>
  <c r="F1810" i="4"/>
  <c r="F1809" i="4"/>
  <c r="F1808" i="4"/>
  <c r="F1807" i="4"/>
  <c r="F1806" i="4"/>
  <c r="F1805" i="4"/>
  <c r="F1804" i="4"/>
  <c r="F1803" i="4"/>
  <c r="F1802" i="4"/>
  <c r="F1801" i="4"/>
  <c r="F1800" i="4"/>
  <c r="F1799" i="4"/>
  <c r="F1798" i="4"/>
  <c r="F1797" i="4"/>
  <c r="F1796" i="4"/>
  <c r="F1795" i="4"/>
  <c r="F1794" i="4"/>
  <c r="F1793" i="4"/>
  <c r="F1792" i="4"/>
  <c r="F1791" i="4"/>
  <c r="F1790" i="4"/>
  <c r="F1789" i="4"/>
  <c r="F1788" i="4"/>
  <c r="F1787" i="4"/>
  <c r="F1786" i="4"/>
  <c r="F1785" i="4"/>
  <c r="F1784" i="4"/>
  <c r="F1783" i="4"/>
  <c r="F1782" i="4"/>
  <c r="F1781" i="4"/>
  <c r="F1780" i="4"/>
  <c r="F1779" i="4"/>
  <c r="F1778" i="4"/>
  <c r="F1777" i="4"/>
  <c r="F1776" i="4"/>
  <c r="F1775" i="4"/>
  <c r="F1774" i="4"/>
  <c r="F1773" i="4"/>
  <c r="F1772" i="4"/>
  <c r="F1771" i="4"/>
  <c r="F1770" i="4"/>
  <c r="F1769" i="4"/>
  <c r="F1768" i="4"/>
  <c r="F1767" i="4"/>
  <c r="F1766" i="4"/>
  <c r="F1765" i="4"/>
  <c r="F1764" i="4"/>
  <c r="F1763" i="4"/>
  <c r="F1762" i="4"/>
  <c r="F1761" i="4"/>
  <c r="F1760" i="4"/>
  <c r="F1759" i="4"/>
  <c r="F1758" i="4"/>
  <c r="F1757" i="4"/>
  <c r="F1756" i="4"/>
  <c r="F1755" i="4"/>
  <c r="F1754" i="4"/>
  <c r="F1753" i="4"/>
  <c r="F1752" i="4"/>
  <c r="F1751" i="4"/>
  <c r="F1750" i="4"/>
  <c r="F1749" i="4"/>
  <c r="F1748" i="4"/>
  <c r="F1747" i="4"/>
  <c r="F1746" i="4"/>
  <c r="F1745" i="4"/>
  <c r="F1744" i="4"/>
  <c r="F1743" i="4"/>
  <c r="F1742" i="4"/>
  <c r="F1741" i="4"/>
  <c r="F1740" i="4"/>
  <c r="F1739" i="4"/>
  <c r="F1738" i="4"/>
  <c r="F1737" i="4"/>
  <c r="F1736" i="4"/>
  <c r="F1735" i="4"/>
  <c r="F1734" i="4"/>
  <c r="F1733" i="4"/>
  <c r="F1732" i="4"/>
  <c r="F1731" i="4"/>
  <c r="F1730" i="4"/>
  <c r="F1729" i="4"/>
  <c r="F1728" i="4"/>
  <c r="F1727" i="4"/>
  <c r="F1726" i="4"/>
  <c r="F1725" i="4"/>
  <c r="F1724" i="4"/>
  <c r="F1723" i="4"/>
  <c r="F1722" i="4"/>
  <c r="F1721" i="4"/>
  <c r="F1720" i="4"/>
  <c r="F1719" i="4"/>
  <c r="F1718" i="4"/>
  <c r="F1717" i="4"/>
  <c r="F1716" i="4"/>
  <c r="F1715" i="4"/>
  <c r="F1714" i="4"/>
  <c r="F1713" i="4"/>
  <c r="F1712" i="4"/>
  <c r="F1711" i="4"/>
  <c r="F1710" i="4"/>
  <c r="F1709" i="4"/>
  <c r="F1708" i="4"/>
  <c r="F1707" i="4"/>
  <c r="F1706" i="4"/>
  <c r="F1705" i="4"/>
  <c r="F1704" i="4"/>
  <c r="F1703" i="4"/>
  <c r="F1702" i="4"/>
  <c r="F1701" i="4"/>
  <c r="F1700" i="4"/>
  <c r="F1699" i="4"/>
  <c r="F1698" i="4"/>
  <c r="F1697" i="4"/>
  <c r="F1696" i="4"/>
  <c r="F1695" i="4"/>
  <c r="F1694" i="4"/>
  <c r="F1693" i="4"/>
  <c r="F1692" i="4"/>
  <c r="F1691" i="4"/>
  <c r="F1690" i="4"/>
  <c r="F1689" i="4"/>
  <c r="F1688" i="4"/>
  <c r="F1687" i="4"/>
  <c r="F1686" i="4"/>
  <c r="F1685" i="4"/>
  <c r="F1684" i="4"/>
  <c r="F1683" i="4"/>
  <c r="F1682" i="4"/>
  <c r="F1681" i="4"/>
  <c r="F1680" i="4"/>
  <c r="F1679" i="4"/>
  <c r="F1678" i="4"/>
  <c r="F1677" i="4"/>
  <c r="F1676" i="4"/>
  <c r="F1675" i="4"/>
  <c r="F1674" i="4"/>
  <c r="F1673" i="4"/>
  <c r="F1672" i="4"/>
  <c r="F1671" i="4"/>
  <c r="F1670" i="4"/>
  <c r="F1669" i="4"/>
  <c r="F1668" i="4"/>
  <c r="F1667" i="4"/>
  <c r="F1666" i="4"/>
  <c r="F1665" i="4"/>
  <c r="F1664" i="4"/>
  <c r="F1663" i="4"/>
  <c r="F1662" i="4"/>
  <c r="F1661" i="4"/>
  <c r="F1660" i="4"/>
  <c r="F1659" i="4"/>
  <c r="F1658" i="4"/>
  <c r="F1657" i="4"/>
  <c r="F1656" i="4"/>
  <c r="F1655" i="4"/>
  <c r="F1654" i="4"/>
  <c r="F1653" i="4"/>
  <c r="F1652" i="4"/>
  <c r="F1651" i="4"/>
  <c r="F1650" i="4"/>
  <c r="F1649" i="4"/>
  <c r="F1648" i="4"/>
  <c r="F1647" i="4"/>
  <c r="F1646" i="4"/>
  <c r="F1645" i="4"/>
  <c r="F1644" i="4"/>
  <c r="F1643" i="4"/>
  <c r="F1642" i="4"/>
  <c r="F1641" i="4"/>
  <c r="F1640" i="4"/>
  <c r="F1639" i="4"/>
  <c r="F1638" i="4"/>
  <c r="F1637" i="4"/>
  <c r="F1636" i="4"/>
  <c r="F1635" i="4"/>
  <c r="F1634" i="4"/>
  <c r="F1633" i="4"/>
  <c r="F1632" i="4"/>
  <c r="F1631" i="4"/>
  <c r="F1630" i="4"/>
  <c r="F1629" i="4"/>
  <c r="F1628" i="4"/>
  <c r="F1627" i="4"/>
  <c r="F1626" i="4"/>
  <c r="F1625" i="4"/>
  <c r="F1624" i="4"/>
  <c r="F1623" i="4"/>
  <c r="F1622" i="4"/>
  <c r="F1621" i="4"/>
  <c r="F1620" i="4"/>
  <c r="F1619" i="4"/>
  <c r="F1618" i="4"/>
  <c r="F1617" i="4"/>
  <c r="F1616" i="4"/>
  <c r="F1615" i="4"/>
  <c r="F1614" i="4"/>
  <c r="F1613" i="4"/>
  <c r="F1612" i="4"/>
  <c r="F1611" i="4"/>
  <c r="F1610" i="4"/>
  <c r="F1609" i="4"/>
  <c r="F1608" i="4"/>
  <c r="F1607" i="4"/>
  <c r="F1606" i="4"/>
  <c r="F1605" i="4"/>
  <c r="F1604" i="4"/>
  <c r="F1603" i="4"/>
  <c r="F1602" i="4"/>
  <c r="F1601" i="4"/>
  <c r="F1600" i="4"/>
  <c r="F1599" i="4"/>
  <c r="F1598" i="4"/>
  <c r="F1597" i="4"/>
  <c r="F1596" i="4"/>
  <c r="F1595" i="4"/>
  <c r="F1594" i="4"/>
  <c r="F1593" i="4"/>
  <c r="F1592" i="4"/>
  <c r="F1591" i="4"/>
  <c r="F1590" i="4"/>
  <c r="F1589" i="4"/>
  <c r="F1588" i="4"/>
  <c r="F1587" i="4"/>
  <c r="F1586" i="4"/>
  <c r="F1585" i="4"/>
  <c r="F1584" i="4"/>
  <c r="F1583" i="4"/>
  <c r="F1582" i="4"/>
  <c r="F1581" i="4"/>
  <c r="F1580" i="4"/>
  <c r="F1579" i="4"/>
  <c r="F1578" i="4"/>
  <c r="F1577" i="4"/>
  <c r="F1576" i="4"/>
  <c r="F1575" i="4"/>
  <c r="F1574" i="4"/>
  <c r="F1573" i="4"/>
  <c r="F1572" i="4"/>
  <c r="F1571" i="4"/>
  <c r="F1570" i="4"/>
  <c r="F1569" i="4"/>
  <c r="F1568" i="4"/>
  <c r="F1567" i="4"/>
  <c r="F1566" i="4"/>
  <c r="F1565" i="4"/>
  <c r="F1564" i="4"/>
  <c r="F1563" i="4"/>
  <c r="F1562" i="4"/>
  <c r="F1561" i="4"/>
  <c r="F1560" i="4"/>
  <c r="F1559" i="4"/>
  <c r="F1558" i="4"/>
  <c r="F1557" i="4"/>
  <c r="F1556" i="4"/>
  <c r="F1555" i="4"/>
  <c r="F1554" i="4"/>
  <c r="F1553" i="4"/>
  <c r="F1552" i="4"/>
  <c r="F1551" i="4"/>
  <c r="F1550" i="4"/>
  <c r="F1549" i="4"/>
  <c r="F1548" i="4"/>
  <c r="F1547" i="4"/>
  <c r="F1546" i="4"/>
  <c r="F1545" i="4"/>
  <c r="F1544" i="4"/>
  <c r="F1543" i="4"/>
  <c r="F1542" i="4"/>
  <c r="F1541" i="4"/>
  <c r="F1540" i="4"/>
  <c r="F1539" i="4"/>
  <c r="F1538" i="4"/>
  <c r="F1537" i="4"/>
  <c r="F1536" i="4"/>
  <c r="F1535" i="4"/>
  <c r="F1534" i="4"/>
  <c r="F1533" i="4"/>
  <c r="F1532" i="4"/>
  <c r="F1531" i="4"/>
  <c r="F1530" i="4"/>
  <c r="F1529" i="4"/>
  <c r="F1528" i="4"/>
  <c r="F1527" i="4"/>
  <c r="F1526" i="4"/>
  <c r="F1525" i="4"/>
  <c r="F1524" i="4"/>
  <c r="F1523" i="4"/>
  <c r="F1522" i="4"/>
  <c r="F1521" i="4"/>
  <c r="F1520" i="4"/>
  <c r="F1519" i="4"/>
  <c r="F1518" i="4"/>
  <c r="F1517" i="4"/>
  <c r="F1516" i="4"/>
  <c r="F1515" i="4"/>
  <c r="F1514" i="4"/>
  <c r="F1513" i="4"/>
  <c r="F1512" i="4"/>
  <c r="F1511" i="4"/>
  <c r="F1510" i="4"/>
  <c r="F1509" i="4"/>
  <c r="F1508" i="4"/>
  <c r="F1507" i="4"/>
  <c r="F1506" i="4"/>
  <c r="F1505" i="4"/>
  <c r="F1504" i="4"/>
  <c r="F1503" i="4"/>
  <c r="F1502" i="4"/>
  <c r="F1501" i="4"/>
  <c r="F1500" i="4"/>
  <c r="F1499" i="4"/>
  <c r="F1498" i="4"/>
  <c r="F1497" i="4"/>
  <c r="F1496" i="4"/>
  <c r="F1495" i="4"/>
  <c r="F1494" i="4"/>
  <c r="F1493" i="4"/>
  <c r="F1492" i="4"/>
  <c r="F1491" i="4"/>
  <c r="F1490" i="4"/>
  <c r="F1489" i="4"/>
  <c r="F1488" i="4"/>
  <c r="F1487" i="4"/>
  <c r="F1486" i="4"/>
  <c r="F1485" i="4"/>
  <c r="F1484" i="4"/>
  <c r="F1483" i="4"/>
  <c r="F1482" i="4"/>
  <c r="F1481" i="4"/>
  <c r="F1480" i="4"/>
  <c r="F1479" i="4"/>
  <c r="F1478" i="4"/>
  <c r="F1477" i="4"/>
  <c r="F1476" i="4"/>
  <c r="F1475" i="4"/>
  <c r="F1474" i="4"/>
  <c r="F1473" i="4"/>
  <c r="F1472" i="4"/>
  <c r="F1471" i="4"/>
  <c r="F1470" i="4"/>
  <c r="F1469" i="4"/>
  <c r="F1468" i="4"/>
  <c r="F1467" i="4"/>
  <c r="F1466" i="4"/>
  <c r="F1465" i="4"/>
  <c r="F1464" i="4"/>
  <c r="F1463" i="4"/>
  <c r="F1462" i="4"/>
  <c r="F1461" i="4"/>
  <c r="F1460" i="4"/>
  <c r="F1459" i="4"/>
  <c r="F1458" i="4"/>
  <c r="F1457" i="4"/>
  <c r="F1456" i="4"/>
  <c r="F1455" i="4"/>
  <c r="F1454" i="4"/>
  <c r="F1453" i="4"/>
  <c r="F1452" i="4"/>
  <c r="F1451" i="4"/>
  <c r="F1450" i="4"/>
  <c r="F1449" i="4"/>
  <c r="F1448" i="4"/>
  <c r="F1447" i="4"/>
  <c r="F1446" i="4"/>
  <c r="F1445" i="4"/>
  <c r="F1444" i="4"/>
  <c r="F1443" i="4"/>
  <c r="F1442" i="4"/>
  <c r="F1441" i="4"/>
  <c r="F1440" i="4"/>
  <c r="F1439" i="4"/>
  <c r="F1438" i="4"/>
  <c r="F1437" i="4"/>
  <c r="F1436" i="4"/>
  <c r="F1435" i="4"/>
  <c r="F1434" i="4"/>
  <c r="F1433" i="4"/>
  <c r="F1432" i="4"/>
  <c r="F1431" i="4"/>
  <c r="F1430" i="4"/>
  <c r="F1429" i="4"/>
  <c r="F1428" i="4"/>
  <c r="F1427" i="4"/>
  <c r="F1426" i="4"/>
  <c r="F1425" i="4"/>
  <c r="F1424" i="4"/>
  <c r="F1423" i="4"/>
  <c r="F1422" i="4"/>
  <c r="F1421" i="4"/>
  <c r="F1420" i="4"/>
  <c r="F1419" i="4"/>
  <c r="F1418" i="4"/>
  <c r="F1417" i="4"/>
  <c r="F1416" i="4"/>
  <c r="F1415" i="4"/>
  <c r="F1414" i="4"/>
  <c r="F1413" i="4"/>
  <c r="F1412" i="4"/>
  <c r="F1411" i="4"/>
  <c r="F1410" i="4"/>
  <c r="F1409" i="4"/>
  <c r="F1408" i="4"/>
  <c r="F1407" i="4"/>
  <c r="F1406" i="4"/>
  <c r="F1405" i="4"/>
  <c r="F1404" i="4"/>
  <c r="F1403" i="4"/>
  <c r="F1402" i="4"/>
  <c r="F1401" i="4"/>
  <c r="F1400" i="4"/>
  <c r="F1399" i="4"/>
  <c r="F1398" i="4"/>
  <c r="F1397" i="4"/>
  <c r="F1396" i="4"/>
  <c r="F1395" i="4"/>
  <c r="F1394" i="4"/>
  <c r="F1393" i="4"/>
  <c r="F1392" i="4"/>
  <c r="F1391" i="4"/>
  <c r="F1390" i="4"/>
  <c r="F1389" i="4"/>
  <c r="F1388" i="4"/>
  <c r="F1387" i="4"/>
  <c r="F1386" i="4"/>
  <c r="F1385" i="4"/>
  <c r="F1384" i="4"/>
  <c r="F1383" i="4"/>
  <c r="F1382" i="4"/>
  <c r="F1381" i="4"/>
  <c r="F1380" i="4"/>
  <c r="F1379" i="4"/>
  <c r="F1378" i="4"/>
  <c r="F1377" i="4"/>
  <c r="F1376" i="4"/>
  <c r="F1375" i="4"/>
  <c r="F1374" i="4"/>
  <c r="F1373" i="4"/>
  <c r="F1372" i="4"/>
  <c r="F1371" i="4"/>
  <c r="F1370" i="4"/>
  <c r="F1369" i="4"/>
  <c r="F1368" i="4"/>
  <c r="F1367" i="4"/>
  <c r="F1366" i="4"/>
  <c r="F1365" i="4"/>
  <c r="F1364" i="4"/>
  <c r="F1363" i="4"/>
  <c r="F1362" i="4"/>
  <c r="F1361" i="4"/>
  <c r="F1360" i="4"/>
  <c r="F1359" i="4"/>
  <c r="F1358" i="4"/>
  <c r="F1357" i="4"/>
  <c r="F1356" i="4"/>
  <c r="F1355" i="4"/>
  <c r="F1354" i="4"/>
  <c r="F1353" i="4"/>
  <c r="F1352" i="4"/>
  <c r="F1351" i="4"/>
  <c r="F1350" i="4"/>
  <c r="F1349" i="4"/>
  <c r="F1348" i="4"/>
  <c r="F1347" i="4"/>
  <c r="F1346" i="4"/>
  <c r="F1345" i="4"/>
  <c r="F1344" i="4"/>
  <c r="F1343" i="4"/>
  <c r="F1342" i="4"/>
  <c r="F1341" i="4"/>
  <c r="F1340" i="4"/>
  <c r="F1339" i="4"/>
  <c r="F1338" i="4"/>
  <c r="F1337" i="4"/>
  <c r="F1336" i="4"/>
  <c r="F1335" i="4"/>
  <c r="F1334" i="4"/>
  <c r="F1333" i="4"/>
  <c r="F1332" i="4"/>
  <c r="F1331" i="4"/>
  <c r="F1330" i="4"/>
  <c r="F1329" i="4"/>
  <c r="F1328" i="4"/>
  <c r="F1327" i="4"/>
  <c r="F1326" i="4"/>
  <c r="F1325" i="4"/>
  <c r="F1324" i="4"/>
  <c r="F1323" i="4"/>
  <c r="F1322" i="4"/>
  <c r="F1321" i="4"/>
  <c r="F1320" i="4"/>
  <c r="F1319" i="4"/>
  <c r="F1318" i="4"/>
  <c r="F1317" i="4"/>
  <c r="F1316" i="4"/>
  <c r="F1315" i="4"/>
  <c r="F1314" i="4"/>
  <c r="F1313" i="4"/>
  <c r="F1312" i="4"/>
  <c r="F1311" i="4"/>
  <c r="F1310" i="4"/>
  <c r="F1309" i="4"/>
  <c r="F1308" i="4"/>
  <c r="F1307" i="4"/>
  <c r="F1306" i="4"/>
  <c r="F1305" i="4"/>
  <c r="F1304" i="4"/>
  <c r="F1303" i="4"/>
  <c r="F1302" i="4"/>
  <c r="F1301" i="4"/>
  <c r="F1300" i="4"/>
  <c r="F1299" i="4"/>
  <c r="F1298" i="4"/>
  <c r="F1297" i="4"/>
  <c r="F1296" i="4"/>
  <c r="F1295" i="4"/>
  <c r="F1294" i="4"/>
  <c r="F1293" i="4"/>
  <c r="F1292" i="4"/>
  <c r="F1291" i="4"/>
  <c r="F1290" i="4"/>
  <c r="F1289" i="4"/>
  <c r="F1288" i="4"/>
  <c r="F1287" i="4"/>
  <c r="F1286" i="4"/>
  <c r="F1285" i="4"/>
  <c r="F1284" i="4"/>
  <c r="F1283" i="4"/>
  <c r="F1282" i="4"/>
  <c r="F1281" i="4"/>
  <c r="F1280" i="4"/>
  <c r="F1279" i="4"/>
  <c r="F1278" i="4"/>
  <c r="F1277" i="4"/>
  <c r="F1276" i="4"/>
  <c r="F1275" i="4"/>
  <c r="F1274" i="4"/>
  <c r="F1273" i="4"/>
  <c r="F1272" i="4"/>
  <c r="F1271" i="4"/>
  <c r="F1270" i="4"/>
  <c r="F1269" i="4"/>
  <c r="F1268" i="4"/>
  <c r="F1267" i="4"/>
  <c r="F1266" i="4"/>
  <c r="F1265" i="4"/>
  <c r="F1264" i="4"/>
  <c r="F1263" i="4"/>
  <c r="F1262" i="4"/>
  <c r="F1261" i="4"/>
  <c r="F1260" i="4"/>
  <c r="F1259" i="4"/>
  <c r="F1258" i="4"/>
  <c r="F1257" i="4"/>
  <c r="F1256" i="4"/>
  <c r="F1255" i="4"/>
  <c r="F1254" i="4"/>
  <c r="F1253" i="4"/>
  <c r="F1252" i="4"/>
  <c r="F1251" i="4"/>
  <c r="F1250" i="4"/>
  <c r="F1249" i="4"/>
  <c r="F1248" i="4"/>
  <c r="F1247" i="4"/>
  <c r="F1246" i="4"/>
  <c r="F1245" i="4"/>
  <c r="F1244" i="4"/>
  <c r="F1243" i="4"/>
  <c r="F1242" i="4"/>
  <c r="F1241" i="4"/>
  <c r="F1240" i="4"/>
  <c r="F1239" i="4"/>
  <c r="F1238" i="4"/>
  <c r="F1237" i="4"/>
  <c r="F1236" i="4"/>
  <c r="F1235" i="4"/>
  <c r="F1234" i="4"/>
  <c r="F1233" i="4"/>
  <c r="F1232" i="4"/>
  <c r="F1231" i="4"/>
  <c r="F1230" i="4"/>
  <c r="F1229" i="4"/>
  <c r="F1228" i="4"/>
  <c r="F1227" i="4"/>
  <c r="F1226" i="4"/>
  <c r="F1225" i="4"/>
  <c r="F1224" i="4"/>
  <c r="F1223" i="4"/>
  <c r="F1222" i="4"/>
  <c r="F1221" i="4"/>
  <c r="F1220" i="4"/>
  <c r="F1219" i="4"/>
  <c r="F1218" i="4"/>
  <c r="F1217" i="4"/>
  <c r="F1216" i="4"/>
  <c r="F1215" i="4"/>
  <c r="F1214" i="4"/>
  <c r="F1213" i="4"/>
  <c r="F1212" i="4"/>
  <c r="F1211" i="4"/>
  <c r="F1210" i="4"/>
  <c r="F1209" i="4"/>
  <c r="F1208" i="4"/>
  <c r="F1207" i="4"/>
  <c r="F1206" i="4"/>
  <c r="F1205" i="4"/>
  <c r="F1204" i="4"/>
  <c r="F1203" i="4"/>
  <c r="F1202" i="4"/>
  <c r="F1201" i="4"/>
  <c r="F1200" i="4"/>
  <c r="F1199" i="4"/>
  <c r="F1198" i="4"/>
  <c r="F1197" i="4"/>
  <c r="F1196" i="4"/>
  <c r="F1195" i="4"/>
  <c r="F1194" i="4"/>
  <c r="F1193" i="4"/>
  <c r="F1192" i="4"/>
  <c r="F1191" i="4"/>
  <c r="F1190" i="4"/>
  <c r="F1189" i="4"/>
  <c r="F1188" i="4"/>
  <c r="F1187" i="4"/>
  <c r="F1186" i="4"/>
  <c r="F1185" i="4"/>
  <c r="F1184" i="4"/>
  <c r="F1183" i="4"/>
  <c r="F1182" i="4"/>
  <c r="F1181" i="4"/>
  <c r="F1180" i="4"/>
  <c r="F1179" i="4"/>
  <c r="F1178" i="4"/>
  <c r="F1177" i="4"/>
  <c r="F1176" i="4"/>
  <c r="F1175" i="4"/>
  <c r="F1174" i="4"/>
  <c r="F1173" i="4"/>
  <c r="F1172" i="4"/>
  <c r="F1171" i="4"/>
  <c r="F1170" i="4"/>
  <c r="F1169" i="4"/>
  <c r="F1168" i="4"/>
  <c r="F1167" i="4"/>
  <c r="F1166" i="4"/>
  <c r="F1165" i="4"/>
  <c r="F1164" i="4"/>
  <c r="F1163" i="4"/>
  <c r="F1162" i="4"/>
  <c r="F1161" i="4"/>
  <c r="F1160" i="4"/>
  <c r="F1159" i="4"/>
  <c r="F1158" i="4"/>
  <c r="F1157" i="4"/>
  <c r="F1156" i="4"/>
  <c r="F1155" i="4"/>
  <c r="F1154" i="4"/>
  <c r="F1153" i="4"/>
  <c r="F1152" i="4"/>
  <c r="F1151" i="4"/>
  <c r="F1150" i="4"/>
  <c r="F1149" i="4"/>
  <c r="F1148" i="4"/>
  <c r="F1147" i="4"/>
  <c r="F1146" i="4"/>
  <c r="F1145" i="4"/>
  <c r="F1144" i="4"/>
  <c r="F1143" i="4"/>
  <c r="F1142" i="4"/>
  <c r="F1141" i="4"/>
  <c r="F1140" i="4"/>
  <c r="F1139" i="4"/>
  <c r="F1138" i="4"/>
  <c r="F1137" i="4"/>
  <c r="F1136" i="4"/>
  <c r="F1135" i="4"/>
  <c r="F1134" i="4"/>
  <c r="F1133" i="4"/>
  <c r="F1132" i="4"/>
  <c r="F1131" i="4"/>
  <c r="F1130" i="4"/>
  <c r="F1129" i="4"/>
  <c r="F1128" i="4"/>
  <c r="F1127" i="4"/>
  <c r="F1126" i="4"/>
  <c r="F1125" i="4"/>
  <c r="F1124" i="4"/>
  <c r="F1123" i="4"/>
  <c r="F1122" i="4"/>
  <c r="F1121" i="4"/>
  <c r="F1120" i="4"/>
  <c r="F1119" i="4"/>
  <c r="F1118" i="4"/>
  <c r="F1117" i="4"/>
  <c r="F1116" i="4"/>
  <c r="F1115" i="4"/>
  <c r="F1114" i="4"/>
  <c r="F1113" i="4"/>
  <c r="F1112" i="4"/>
  <c r="F1111" i="4"/>
  <c r="F1110" i="4"/>
  <c r="F1109" i="4"/>
  <c r="F1108" i="4"/>
  <c r="F1107" i="4"/>
  <c r="F1106" i="4"/>
  <c r="F1105" i="4"/>
  <c r="F1104" i="4"/>
  <c r="F1103" i="4"/>
  <c r="F1102" i="4"/>
  <c r="F1101" i="4"/>
  <c r="F1100" i="4"/>
  <c r="F1099" i="4"/>
  <c r="F1098" i="4"/>
  <c r="F1097" i="4"/>
  <c r="F1096" i="4"/>
  <c r="F1095" i="4"/>
  <c r="F1094" i="4"/>
  <c r="F1093" i="4"/>
  <c r="F1092" i="4"/>
  <c r="F1091" i="4"/>
  <c r="F1090" i="4"/>
  <c r="F1089" i="4"/>
  <c r="F1088" i="4"/>
  <c r="F1087" i="4"/>
  <c r="F1086" i="4"/>
  <c r="F1085" i="4"/>
  <c r="F1084" i="4"/>
  <c r="F1083" i="4"/>
  <c r="F1082" i="4"/>
  <c r="F1081" i="4"/>
  <c r="F1080" i="4"/>
  <c r="F1079" i="4"/>
  <c r="F1078" i="4"/>
  <c r="F1077" i="4"/>
  <c r="F1076" i="4"/>
  <c r="F1075" i="4"/>
  <c r="F1074" i="4"/>
  <c r="F1073" i="4"/>
  <c r="F1072" i="4"/>
  <c r="F1071" i="4"/>
  <c r="F1070" i="4"/>
  <c r="F1069" i="4"/>
  <c r="F1068" i="4"/>
  <c r="F1067" i="4"/>
  <c r="F1066" i="4"/>
  <c r="F1065" i="4"/>
  <c r="F1064" i="4"/>
  <c r="F1063" i="4"/>
  <c r="F1062" i="4"/>
  <c r="F1061" i="4"/>
  <c r="F1060" i="4"/>
  <c r="F1059" i="4"/>
  <c r="F1058" i="4"/>
  <c r="F1057" i="4"/>
  <c r="F1056" i="4"/>
  <c r="F1055" i="4"/>
  <c r="F1054" i="4"/>
  <c r="F1053" i="4"/>
  <c r="F1052" i="4"/>
  <c r="F1051" i="4"/>
  <c r="F1050" i="4"/>
  <c r="F1049" i="4"/>
  <c r="F1048" i="4"/>
  <c r="F1047" i="4"/>
  <c r="F1046" i="4"/>
  <c r="F1045" i="4"/>
  <c r="F1044" i="4"/>
  <c r="F1043" i="4"/>
  <c r="F1042" i="4"/>
  <c r="F1041" i="4"/>
  <c r="F1040" i="4"/>
  <c r="F1039" i="4"/>
  <c r="F1038" i="4"/>
  <c r="F1037" i="4"/>
  <c r="F1036" i="4"/>
  <c r="F1035" i="4"/>
  <c r="F1034" i="4"/>
  <c r="F1033" i="4"/>
  <c r="F1032" i="4"/>
  <c r="F1031" i="4"/>
  <c r="F1030" i="4"/>
  <c r="F1029" i="4"/>
  <c r="F1028" i="4"/>
  <c r="F1027" i="4"/>
  <c r="F1026" i="4"/>
  <c r="F1025" i="4"/>
  <c r="F1024" i="4"/>
  <c r="F1023" i="4"/>
  <c r="F1022" i="4"/>
  <c r="F1021" i="4"/>
  <c r="F1020" i="4"/>
  <c r="F1019" i="4"/>
  <c r="F1018" i="4"/>
  <c r="F1017" i="4"/>
  <c r="F1016" i="4"/>
  <c r="F1015" i="4"/>
  <c r="F1014" i="4"/>
  <c r="F1013" i="4"/>
  <c r="F1012" i="4"/>
  <c r="F1011" i="4"/>
  <c r="F1010"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F651" i="4"/>
  <c r="F650" i="4"/>
  <c r="F649" i="4"/>
  <c r="F648" i="4"/>
  <c r="F647" i="4"/>
  <c r="F646" i="4"/>
  <c r="F645" i="4"/>
  <c r="F644" i="4"/>
  <c r="F643" i="4"/>
  <c r="F642" i="4"/>
  <c r="F641" i="4"/>
  <c r="F640" i="4"/>
  <c r="F639" i="4"/>
  <c r="F638" i="4"/>
  <c r="F637" i="4"/>
  <c r="F636" i="4"/>
  <c r="F635" i="4"/>
  <c r="F634" i="4"/>
  <c r="F633" i="4"/>
  <c r="F632" i="4"/>
  <c r="F631" i="4"/>
  <c r="F630" i="4"/>
  <c r="F629" i="4"/>
  <c r="F628" i="4"/>
  <c r="F627" i="4"/>
  <c r="F626" i="4"/>
  <c r="F625" i="4"/>
  <c r="F624" i="4"/>
  <c r="F623" i="4"/>
  <c r="F622" i="4"/>
  <c r="F621" i="4"/>
  <c r="F620" i="4"/>
  <c r="F619" i="4"/>
  <c r="F618" i="4"/>
  <c r="F617" i="4"/>
  <c r="F616" i="4"/>
  <c r="F615" i="4"/>
  <c r="F614" i="4"/>
  <c r="F613" i="4"/>
  <c r="F612" i="4"/>
  <c r="F611" i="4"/>
  <c r="F610" i="4"/>
  <c r="F609" i="4"/>
  <c r="F608" i="4"/>
  <c r="F607" i="4"/>
  <c r="F606" i="4"/>
  <c r="F605" i="4"/>
  <c r="F604" i="4"/>
  <c r="F603" i="4"/>
  <c r="F602" i="4"/>
  <c r="F601" i="4"/>
  <c r="F600" i="4"/>
  <c r="F599" i="4"/>
  <c r="F598" i="4"/>
  <c r="F597" i="4"/>
  <c r="F596" i="4"/>
  <c r="F595" i="4"/>
  <c r="F594" i="4"/>
  <c r="F593" i="4"/>
  <c r="F592" i="4"/>
  <c r="F591" i="4"/>
  <c r="F590" i="4"/>
  <c r="F589" i="4"/>
  <c r="F588" i="4"/>
  <c r="F587" i="4"/>
  <c r="F586" i="4"/>
  <c r="F585" i="4"/>
  <c r="F584" i="4"/>
  <c r="F583" i="4"/>
  <c r="F582" i="4"/>
  <c r="F581" i="4"/>
  <c r="F580" i="4"/>
  <c r="F579" i="4"/>
  <c r="F578" i="4"/>
  <c r="F577" i="4"/>
  <c r="F576" i="4"/>
  <c r="F575" i="4"/>
  <c r="F574" i="4"/>
  <c r="F573" i="4"/>
  <c r="F572" i="4"/>
  <c r="F571" i="4"/>
  <c r="F570" i="4"/>
  <c r="F569" i="4"/>
  <c r="F568" i="4"/>
  <c r="F567" i="4"/>
  <c r="F566" i="4"/>
  <c r="F565" i="4"/>
  <c r="F564" i="4"/>
  <c r="F563" i="4"/>
  <c r="F562" i="4"/>
  <c r="F561" i="4"/>
  <c r="F560" i="4"/>
  <c r="F559" i="4"/>
  <c r="F558" i="4"/>
  <c r="F557" i="4"/>
  <c r="F556" i="4"/>
  <c r="F555" i="4"/>
  <c r="F554" i="4"/>
  <c r="F553" i="4"/>
  <c r="F552" i="4"/>
  <c r="F551" i="4"/>
  <c r="F550" i="4"/>
  <c r="F549" i="4"/>
  <c r="F548" i="4"/>
  <c r="F547" i="4"/>
  <c r="F546" i="4"/>
  <c r="F545" i="4"/>
  <c r="F544" i="4"/>
  <c r="F543" i="4"/>
  <c r="F542" i="4"/>
  <c r="F541" i="4"/>
  <c r="F540" i="4"/>
  <c r="F539" i="4"/>
  <c r="F538" i="4"/>
  <c r="F537" i="4"/>
  <c r="F536" i="4"/>
  <c r="F535" i="4"/>
  <c r="F534" i="4"/>
  <c r="F533" i="4"/>
  <c r="F532" i="4"/>
  <c r="F531" i="4"/>
  <c r="F530" i="4"/>
  <c r="F529" i="4"/>
  <c r="F528" i="4"/>
  <c r="F527" i="4"/>
  <c r="F526" i="4"/>
  <c r="F525" i="4"/>
  <c r="F524" i="4"/>
  <c r="F523" i="4"/>
  <c r="F522" i="4"/>
  <c r="F521" i="4"/>
  <c r="F520" i="4"/>
  <c r="F519" i="4"/>
  <c r="F518" i="4"/>
  <c r="F517" i="4"/>
  <c r="F516" i="4"/>
  <c r="F515" i="4"/>
  <c r="F514" i="4"/>
  <c r="F513" i="4"/>
  <c r="F512" i="4"/>
  <c r="F511" i="4"/>
  <c r="F510" i="4"/>
  <c r="F509" i="4"/>
  <c r="F508" i="4"/>
  <c r="F507" i="4"/>
  <c r="F506" i="4"/>
  <c r="F505" i="4"/>
  <c r="F504" i="4"/>
  <c r="F503" i="4"/>
  <c r="F502" i="4"/>
  <c r="F501" i="4"/>
  <c r="F500" i="4"/>
  <c r="F499" i="4"/>
  <c r="F498" i="4"/>
  <c r="F497" i="4"/>
  <c r="F496" i="4"/>
  <c r="F495" i="4"/>
  <c r="F494" i="4"/>
  <c r="F493" i="4"/>
  <c r="F492" i="4"/>
  <c r="F491" i="4"/>
  <c r="F490" i="4"/>
  <c r="F489" i="4"/>
  <c r="F488" i="4"/>
  <c r="F487" i="4"/>
  <c r="F486" i="4"/>
  <c r="F485" i="4"/>
  <c r="F484" i="4"/>
  <c r="F483" i="4"/>
  <c r="F482" i="4"/>
  <c r="F481" i="4"/>
  <c r="F480" i="4"/>
  <c r="F479" i="4"/>
  <c r="F478" i="4"/>
  <c r="F477" i="4"/>
  <c r="F476" i="4"/>
  <c r="F475" i="4"/>
  <c r="F474" i="4"/>
  <c r="F473" i="4"/>
  <c r="F472" i="4"/>
  <c r="F471" i="4"/>
  <c r="F470" i="4"/>
  <c r="F469" i="4"/>
  <c r="F468" i="4"/>
  <c r="F467" i="4"/>
  <c r="F466" i="4"/>
  <c r="F465" i="4"/>
  <c r="F464" i="4"/>
  <c r="F463" i="4"/>
  <c r="F462" i="4"/>
  <c r="F461" i="4"/>
  <c r="F460" i="4"/>
  <c r="F459" i="4"/>
  <c r="F458" i="4"/>
  <c r="F457" i="4"/>
  <c r="F456" i="4"/>
  <c r="F455" i="4"/>
  <c r="F454" i="4"/>
  <c r="F453" i="4"/>
  <c r="F452" i="4"/>
  <c r="F451" i="4"/>
  <c r="F450" i="4"/>
  <c r="F449" i="4"/>
  <c r="F448" i="4"/>
  <c r="F447" i="4"/>
  <c r="F446" i="4"/>
  <c r="F445" i="4"/>
  <c r="F444" i="4"/>
  <c r="F443" i="4"/>
  <c r="F442" i="4"/>
  <c r="F441" i="4"/>
  <c r="F440" i="4"/>
  <c r="F439" i="4"/>
  <c r="F438" i="4"/>
  <c r="F437" i="4"/>
  <c r="F436" i="4"/>
  <c r="F435" i="4"/>
  <c r="F434" i="4"/>
  <c r="F433" i="4"/>
  <c r="F432" i="4"/>
  <c r="F431" i="4"/>
  <c r="F430" i="4"/>
  <c r="F429" i="4"/>
  <c r="F428" i="4"/>
  <c r="F427" i="4"/>
  <c r="F426" i="4"/>
  <c r="F425" i="4"/>
  <c r="F424" i="4"/>
  <c r="F423" i="4"/>
  <c r="F422" i="4"/>
  <c r="F421" i="4"/>
  <c r="F420" i="4"/>
  <c r="F419" i="4"/>
  <c r="F418" i="4"/>
  <c r="F417" i="4"/>
  <c r="F416" i="4"/>
  <c r="F415" i="4"/>
  <c r="F414" i="4"/>
  <c r="F413" i="4"/>
  <c r="F412" i="4"/>
  <c r="F411" i="4"/>
  <c r="F410" i="4"/>
  <c r="F409" i="4"/>
  <c r="F408" i="4"/>
  <c r="F407" i="4"/>
  <c r="F406" i="4"/>
  <c r="F405" i="4"/>
  <c r="F404" i="4"/>
  <c r="F403" i="4"/>
  <c r="F402" i="4"/>
  <c r="F401" i="4"/>
  <c r="F400" i="4"/>
  <c r="F399" i="4"/>
  <c r="F398" i="4"/>
  <c r="F397" i="4"/>
  <c r="F396" i="4"/>
  <c r="F395" i="4"/>
  <c r="F394" i="4"/>
  <c r="F393" i="4"/>
  <c r="F392" i="4"/>
  <c r="F391" i="4"/>
  <c r="F390" i="4"/>
  <c r="F389" i="4"/>
  <c r="F388" i="4"/>
  <c r="F387" i="4"/>
  <c r="F386" i="4"/>
  <c r="F385" i="4"/>
  <c r="F384" i="4"/>
  <c r="F383" i="4"/>
  <c r="F382" i="4"/>
  <c r="F381" i="4"/>
  <c r="F380" i="4"/>
  <c r="F379" i="4"/>
  <c r="F378" i="4"/>
  <c r="F377" i="4"/>
  <c r="F376" i="4"/>
  <c r="F375" i="4"/>
  <c r="F374" i="4"/>
  <c r="F373" i="4"/>
  <c r="F372" i="4"/>
  <c r="F371" i="4"/>
  <c r="F370" i="4"/>
  <c r="F369" i="4"/>
  <c r="F368" i="4"/>
  <c r="F367" i="4"/>
  <c r="F366" i="4"/>
  <c r="F365" i="4"/>
  <c r="F364" i="4"/>
  <c r="F363" i="4"/>
  <c r="F362" i="4"/>
  <c r="F361" i="4"/>
  <c r="F360" i="4"/>
  <c r="F359" i="4"/>
  <c r="F358" i="4"/>
  <c r="F357" i="4"/>
  <c r="F356" i="4"/>
  <c r="F355" i="4"/>
  <c r="F354" i="4"/>
  <c r="F353" i="4"/>
  <c r="F352" i="4"/>
  <c r="F351" i="4"/>
  <c r="F350" i="4"/>
  <c r="F349" i="4"/>
  <c r="F348" i="4"/>
  <c r="F347" i="4"/>
  <c r="F346" i="4"/>
  <c r="F345" i="4"/>
  <c r="F344" i="4"/>
  <c r="F343" i="4"/>
  <c r="F342" i="4"/>
  <c r="F341" i="4"/>
  <c r="F340" i="4"/>
  <c r="F339" i="4"/>
  <c r="F338" i="4"/>
  <c r="F337" i="4"/>
  <c r="F336" i="4"/>
  <c r="F335" i="4"/>
  <c r="F334" i="4"/>
  <c r="F333" i="4"/>
  <c r="F332" i="4"/>
  <c r="F331" i="4"/>
  <c r="F330" i="4"/>
  <c r="F329" i="4"/>
  <c r="F328" i="4"/>
  <c r="F327" i="4"/>
  <c r="F326" i="4"/>
  <c r="F325" i="4"/>
  <c r="F324" i="4"/>
  <c r="F323" i="4"/>
  <c r="F322" i="4"/>
  <c r="F321" i="4"/>
  <c r="F320" i="4"/>
  <c r="F319" i="4"/>
  <c r="F318" i="4"/>
  <c r="F317" i="4"/>
  <c r="F316" i="4"/>
  <c r="F315" i="4"/>
  <c r="F314" i="4"/>
  <c r="F313" i="4"/>
  <c r="F312" i="4"/>
  <c r="F311" i="4"/>
  <c r="F310" i="4"/>
  <c r="F309" i="4"/>
  <c r="F308" i="4"/>
  <c r="F307" i="4"/>
  <c r="F306" i="4"/>
  <c r="F305" i="4"/>
  <c r="F304" i="4"/>
  <c r="F303" i="4"/>
  <c r="F302" i="4"/>
  <c r="F301" i="4"/>
  <c r="F300" i="4"/>
  <c r="F299" i="4"/>
  <c r="F298" i="4"/>
  <c r="F297" i="4"/>
  <c r="F296" i="4"/>
  <c r="F295" i="4"/>
  <c r="F294" i="4"/>
  <c r="F293" i="4"/>
  <c r="F292" i="4"/>
  <c r="F291" i="4"/>
  <c r="F290" i="4"/>
  <c r="F289" i="4"/>
  <c r="F288" i="4"/>
  <c r="F287" i="4"/>
  <c r="F286" i="4"/>
  <c r="F285" i="4"/>
  <c r="F284" i="4"/>
  <c r="F283" i="4"/>
  <c r="F282" i="4"/>
  <c r="F281" i="4"/>
  <c r="F280" i="4"/>
  <c r="F279" i="4"/>
  <c r="F278" i="4"/>
  <c r="F277" i="4"/>
  <c r="F276" i="4"/>
  <c r="F275" i="4"/>
  <c r="F274" i="4"/>
  <c r="F273" i="4"/>
  <c r="F272" i="4"/>
  <c r="F271" i="4"/>
  <c r="F270" i="4"/>
  <c r="F269" i="4"/>
  <c r="F268" i="4"/>
  <c r="F267" i="4"/>
  <c r="F266" i="4"/>
  <c r="F265" i="4"/>
  <c r="F264" i="4"/>
  <c r="F263" i="4"/>
  <c r="F262" i="4"/>
  <c r="F261" i="4"/>
  <c r="F260" i="4"/>
  <c r="F259" i="4"/>
  <c r="F258" i="4"/>
  <c r="F257" i="4"/>
  <c r="F256" i="4"/>
  <c r="F255" i="4"/>
  <c r="F254" i="4"/>
  <c r="F253" i="4"/>
  <c r="F252" i="4"/>
  <c r="F251" i="4"/>
  <c r="F250" i="4"/>
  <c r="F249" i="4"/>
  <c r="F248" i="4"/>
  <c r="F247" i="4"/>
  <c r="F246" i="4"/>
  <c r="F245" i="4"/>
  <c r="F244" i="4"/>
  <c r="F243" i="4"/>
  <c r="F242" i="4"/>
  <c r="F241" i="4"/>
  <c r="F240" i="4"/>
  <c r="F239" i="4"/>
  <c r="F238" i="4"/>
  <c r="F237" i="4"/>
  <c r="F236" i="4"/>
  <c r="F235" i="4"/>
  <c r="F234" i="4"/>
  <c r="F233" i="4"/>
  <c r="F232" i="4"/>
  <c r="F231" i="4"/>
  <c r="F230" i="4"/>
  <c r="F229" i="4"/>
  <c r="F228" i="4"/>
  <c r="F227" i="4"/>
  <c r="F226" i="4"/>
  <c r="F225" i="4"/>
  <c r="F224" i="4"/>
  <c r="F223" i="4"/>
  <c r="F222" i="4"/>
  <c r="F221" i="4"/>
  <c r="F220" i="4"/>
  <c r="F219" i="4"/>
  <c r="F218" i="4"/>
  <c r="F217" i="4"/>
  <c r="F216" i="4"/>
  <c r="F215" i="4"/>
  <c r="F214" i="4"/>
  <c r="F213" i="4"/>
  <c r="F212" i="4"/>
  <c r="F211" i="4"/>
  <c r="F210" i="4"/>
  <c r="F209" i="4"/>
  <c r="F208" i="4"/>
  <c r="F207" i="4"/>
  <c r="F206" i="4"/>
  <c r="F205" i="4"/>
  <c r="F204" i="4"/>
  <c r="F203" i="4"/>
  <c r="F202" i="4"/>
  <c r="F201" i="4"/>
  <c r="F200" i="4"/>
  <c r="F199" i="4"/>
  <c r="F198" i="4"/>
  <c r="F197" i="4"/>
  <c r="F196" i="4"/>
  <c r="F195" i="4"/>
  <c r="F194" i="4"/>
  <c r="F193" i="4"/>
  <c r="F192" i="4"/>
  <c r="F191" i="4"/>
  <c r="F190" i="4"/>
  <c r="F189" i="4"/>
  <c r="F188" i="4"/>
  <c r="F187" i="4"/>
  <c r="F186" i="4"/>
  <c r="F185" i="4"/>
  <c r="F184" i="4"/>
  <c r="F183" i="4"/>
  <c r="F182" i="4"/>
  <c r="F181" i="4"/>
  <c r="F180" i="4"/>
  <c r="F179" i="4"/>
  <c r="F178" i="4"/>
  <c r="F177" i="4"/>
  <c r="F176" i="4"/>
  <c r="F175" i="4"/>
  <c r="F174" i="4"/>
  <c r="F173" i="4"/>
  <c r="F172" i="4"/>
  <c r="F171" i="4"/>
  <c r="F170" i="4"/>
  <c r="F169" i="4"/>
  <c r="F168" i="4"/>
  <c r="F167" i="4"/>
  <c r="F166" i="4"/>
  <c r="F165" i="4"/>
  <c r="F164" i="4"/>
  <c r="F163" i="4"/>
  <c r="F162" i="4"/>
  <c r="F161" i="4"/>
  <c r="F160" i="4"/>
  <c r="F159" i="4"/>
  <c r="F158" i="4"/>
  <c r="F157" i="4"/>
  <c r="F156" i="4"/>
  <c r="F155" i="4"/>
  <c r="F154" i="4"/>
  <c r="F153" i="4"/>
  <c r="F152" i="4"/>
  <c r="F151" i="4"/>
  <c r="F150" i="4"/>
  <c r="F149" i="4"/>
  <c r="F148" i="4"/>
  <c r="F147" i="4"/>
  <c r="F146" i="4"/>
  <c r="F145" i="4"/>
  <c r="F144" i="4"/>
  <c r="F143" i="4"/>
  <c r="F142" i="4"/>
  <c r="F141" i="4"/>
  <c r="F140" i="4"/>
  <c r="F139" i="4"/>
  <c r="F138" i="4"/>
  <c r="F137" i="4"/>
  <c r="F136" i="4"/>
  <c r="F135" i="4"/>
  <c r="F134" i="4"/>
  <c r="F133" i="4"/>
  <c r="F132" i="4"/>
  <c r="F131" i="4"/>
  <c r="F130" i="4"/>
  <c r="F129" i="4"/>
  <c r="F128" i="4"/>
  <c r="F127" i="4"/>
  <c r="F126" i="4"/>
  <c r="F125" i="4"/>
  <c r="F124" i="4"/>
  <c r="F123" i="4"/>
  <c r="F122" i="4"/>
  <c r="F121" i="4"/>
  <c r="F120" i="4"/>
  <c r="F119" i="4"/>
  <c r="F118" i="4"/>
  <c r="F117" i="4"/>
  <c r="F116" i="4"/>
  <c r="F115" i="4"/>
  <c r="F114" i="4"/>
  <c r="F113" i="4"/>
  <c r="F112" i="4"/>
  <c r="F111" i="4"/>
  <c r="F110" i="4"/>
  <c r="F109" i="4"/>
  <c r="F108" i="4"/>
  <c r="F107" i="4"/>
  <c r="F106" i="4"/>
  <c r="F105" i="4"/>
  <c r="F104" i="4"/>
  <c r="F103" i="4"/>
  <c r="F102" i="4"/>
  <c r="F101" i="4"/>
  <c r="F100" i="4"/>
  <c r="F99" i="4"/>
  <c r="F98" i="4"/>
  <c r="F97" i="4"/>
  <c r="F96" i="4"/>
  <c r="F95" i="4"/>
  <c r="F94" i="4"/>
  <c r="F93" i="4"/>
  <c r="F92" i="4"/>
  <c r="F91" i="4"/>
  <c r="F90" i="4"/>
  <c r="F89" i="4"/>
  <c r="F88" i="4"/>
  <c r="F87" i="4"/>
  <c r="F86" i="4"/>
  <c r="F85" i="4"/>
  <c r="F84" i="4"/>
  <c r="F83" i="4"/>
  <c r="F82" i="4"/>
  <c r="F81" i="4"/>
  <c r="F80" i="4"/>
  <c r="F79" i="4"/>
  <c r="F78" i="4"/>
  <c r="F77" i="4"/>
  <c r="F76" i="4"/>
  <c r="F75" i="4"/>
  <c r="F74" i="4"/>
  <c r="F73" i="4"/>
  <c r="F72" i="4"/>
  <c r="F71" i="4"/>
  <c r="F70" i="4"/>
  <c r="F69" i="4"/>
  <c r="F68" i="4"/>
  <c r="F67" i="4"/>
  <c r="F66" i="4"/>
  <c r="F65" i="4"/>
  <c r="F64" i="4"/>
  <c r="F63" i="4"/>
  <c r="F62" i="4"/>
  <c r="F61" i="4"/>
  <c r="F60" i="4"/>
  <c r="F59" i="4"/>
  <c r="F58" i="4"/>
  <c r="F57" i="4"/>
  <c r="F56" i="4"/>
  <c r="F55" i="4"/>
  <c r="F54" i="4"/>
  <c r="F53" i="4"/>
  <c r="F52" i="4"/>
  <c r="F51" i="4"/>
  <c r="F50" i="4"/>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7" i="4"/>
  <c r="F6" i="4"/>
  <c r="F5" i="4"/>
  <c r="F4" i="4"/>
  <c r="F3" i="4"/>
  <c r="F2" i="4"/>
  <c r="H87" i="9"/>
  <c r="H86" i="9"/>
  <c r="H85" i="9"/>
  <c r="H84" i="9"/>
  <c r="H83" i="9"/>
  <c r="H82" i="9"/>
  <c r="H81" i="9"/>
  <c r="H80" i="9"/>
  <c r="H79" i="9"/>
  <c r="H78" i="9"/>
  <c r="H77" i="9"/>
  <c r="H76" i="9"/>
  <c r="H75" i="9"/>
  <c r="H74" i="9"/>
  <c r="H73" i="9"/>
  <c r="H72" i="9"/>
  <c r="H71" i="9"/>
  <c r="H70" i="9"/>
  <c r="H69" i="9"/>
  <c r="H68" i="9"/>
  <c r="H67" i="9"/>
  <c r="H66" i="9"/>
  <c r="H65" i="9"/>
  <c r="H64" i="9"/>
  <c r="H63" i="9"/>
  <c r="H62" i="9"/>
  <c r="H61" i="9"/>
  <c r="H60" i="9"/>
  <c r="H59" i="9"/>
  <c r="H58" i="9"/>
  <c r="H57" i="9"/>
  <c r="H55" i="9"/>
  <c r="H53" i="9"/>
  <c r="H52" i="9"/>
  <c r="H51" i="9"/>
  <c r="H50" i="9"/>
  <c r="H49" i="9"/>
  <c r="H48" i="9"/>
  <c r="H47" i="9"/>
  <c r="H46" i="9"/>
  <c r="F31" i="9"/>
  <c r="B10" i="9"/>
  <c r="D10" i="9" s="1"/>
  <c r="B9" i="9"/>
  <c r="D9" i="9" s="1"/>
  <c r="B7" i="9"/>
  <c r="D7" i="9" s="1"/>
  <c r="B6" i="9"/>
  <c r="D6" i="9" s="1"/>
  <c r="B5" i="9"/>
  <c r="D5" i="9" s="1"/>
  <c r="B4" i="9"/>
  <c r="D4" i="9" s="1"/>
  <c r="B3" i="9"/>
  <c r="D3" i="9" s="1"/>
  <c r="D2" i="9"/>
  <c r="D211" i="3"/>
  <c r="E211" i="3" s="1"/>
  <c r="D210" i="3"/>
  <c r="E210" i="3" s="1"/>
  <c r="D209" i="3"/>
  <c r="E209" i="3" s="1"/>
  <c r="D208" i="3"/>
  <c r="E208" i="3" s="1"/>
  <c r="D207" i="3"/>
  <c r="E207" i="3" s="1"/>
  <c r="D206" i="3"/>
  <c r="E206" i="3" s="1"/>
  <c r="D205" i="3"/>
  <c r="E205" i="3" s="1"/>
  <c r="D204" i="3"/>
  <c r="E204" i="3" s="1"/>
  <c r="D203" i="3"/>
  <c r="E203" i="3" s="1"/>
  <c r="D202" i="3"/>
  <c r="E202" i="3" s="1"/>
  <c r="D201" i="3"/>
  <c r="E201" i="3" s="1"/>
  <c r="D200" i="3"/>
  <c r="E200" i="3" s="1"/>
  <c r="D199" i="3"/>
  <c r="E199" i="3" s="1"/>
  <c r="D198" i="3"/>
  <c r="E198" i="3" s="1"/>
  <c r="D197" i="3"/>
  <c r="E197" i="3" s="1"/>
  <c r="D196" i="3"/>
  <c r="E196" i="3" s="1"/>
  <c r="D195" i="3"/>
  <c r="E195" i="3" s="1"/>
  <c r="D194" i="3"/>
  <c r="E194" i="3" s="1"/>
  <c r="D193" i="3"/>
  <c r="E193" i="3" s="1"/>
  <c r="D192" i="3"/>
  <c r="E192" i="3" s="1"/>
  <c r="D191" i="3"/>
  <c r="E191" i="3" s="1"/>
  <c r="D190" i="3"/>
  <c r="E190" i="3" s="1"/>
  <c r="D189" i="3"/>
  <c r="E189" i="3" s="1"/>
  <c r="D188" i="3"/>
  <c r="E188" i="3" s="1"/>
  <c r="D186" i="3"/>
  <c r="E186" i="3" s="1"/>
  <c r="D185" i="3"/>
  <c r="E185" i="3" s="1"/>
  <c r="D184" i="3"/>
  <c r="E184" i="3" s="1"/>
  <c r="D183" i="3"/>
  <c r="E183" i="3" s="1"/>
  <c r="D182" i="3"/>
  <c r="E182" i="3" s="1"/>
  <c r="D181" i="3"/>
  <c r="E181" i="3" s="1"/>
  <c r="D180" i="3"/>
  <c r="E180" i="3" s="1"/>
  <c r="D179" i="3"/>
  <c r="E179" i="3" s="1"/>
  <c r="D178" i="3"/>
  <c r="E178" i="3" s="1"/>
  <c r="D177" i="3"/>
  <c r="E177" i="3" s="1"/>
  <c r="D175" i="3"/>
  <c r="E175" i="3" s="1"/>
  <c r="D174" i="3"/>
  <c r="E174" i="3" s="1"/>
  <c r="D173" i="3"/>
  <c r="E173" i="3" s="1"/>
  <c r="D172" i="3"/>
  <c r="E172" i="3" s="1"/>
  <c r="D171" i="3"/>
  <c r="E171" i="3" s="1"/>
  <c r="D169" i="3"/>
  <c r="E169" i="3" s="1"/>
  <c r="D168" i="3"/>
  <c r="E168" i="3" s="1"/>
  <c r="D167" i="3"/>
  <c r="E167" i="3" s="1"/>
  <c r="D166" i="3"/>
  <c r="E166" i="3" s="1"/>
  <c r="D165" i="3"/>
  <c r="E165" i="3" s="1"/>
  <c r="D164" i="3"/>
  <c r="E164" i="3" s="1"/>
  <c r="D163" i="3"/>
  <c r="E163" i="3" s="1"/>
  <c r="D162" i="3"/>
  <c r="E162" i="3" s="1"/>
  <c r="D161" i="3"/>
  <c r="E161" i="3" s="1"/>
  <c r="D160" i="3"/>
  <c r="E160" i="3" s="1"/>
  <c r="D159" i="3"/>
  <c r="E159" i="3" s="1"/>
  <c r="D158" i="3"/>
  <c r="E158" i="3" s="1"/>
  <c r="D157" i="3"/>
  <c r="E157" i="3" s="1"/>
  <c r="D156" i="3"/>
  <c r="E156" i="3" s="1"/>
  <c r="D155" i="3"/>
  <c r="E155" i="3" s="1"/>
  <c r="D154" i="3"/>
  <c r="E154" i="3" s="1"/>
  <c r="D153" i="3"/>
  <c r="E153" i="3" s="1"/>
  <c r="D152" i="3"/>
  <c r="E152" i="3" s="1"/>
  <c r="F150" i="3"/>
  <c r="D150" i="3"/>
  <c r="E150" i="3" s="1"/>
  <c r="F149" i="3"/>
  <c r="D149" i="3"/>
  <c r="E149" i="3" s="1"/>
  <c r="F148" i="3"/>
  <c r="D148" i="3"/>
  <c r="E148" i="3" s="1"/>
  <c r="F147" i="3"/>
  <c r="D147" i="3"/>
  <c r="E147" i="3" s="1"/>
  <c r="F146" i="3"/>
  <c r="D146" i="3"/>
  <c r="E146" i="3" s="1"/>
  <c r="F145" i="3"/>
  <c r="D145" i="3"/>
  <c r="E145" i="3" s="1"/>
  <c r="F144" i="3"/>
  <c r="D144" i="3"/>
  <c r="E144" i="3" s="1"/>
  <c r="F143" i="3"/>
  <c r="D143" i="3"/>
  <c r="E143" i="3" s="1"/>
  <c r="F142" i="3"/>
  <c r="D142" i="3"/>
  <c r="E142" i="3" s="1"/>
  <c r="F141" i="3"/>
  <c r="D141" i="3"/>
  <c r="E141" i="3" s="1"/>
  <c r="F140" i="3"/>
  <c r="D140" i="3"/>
  <c r="E140" i="3" s="1"/>
  <c r="F139" i="3"/>
  <c r="D139" i="3"/>
  <c r="E139" i="3" s="1"/>
  <c r="F138" i="3"/>
  <c r="D138" i="3"/>
  <c r="E138" i="3" s="1"/>
  <c r="F137" i="3"/>
  <c r="D137" i="3"/>
  <c r="E137" i="3" s="1"/>
  <c r="F136" i="3"/>
  <c r="D136" i="3"/>
  <c r="E136" i="3" s="1"/>
  <c r="F135" i="3"/>
  <c r="D135" i="3"/>
  <c r="E135" i="3" s="1"/>
  <c r="F134" i="3"/>
  <c r="D134" i="3"/>
  <c r="E134" i="3" s="1"/>
  <c r="F133" i="3"/>
  <c r="D133" i="3"/>
  <c r="E133" i="3" s="1"/>
  <c r="F132" i="3"/>
  <c r="D132" i="3"/>
  <c r="E132" i="3" s="1"/>
  <c r="F131" i="3"/>
  <c r="D131" i="3"/>
  <c r="E131" i="3" s="1"/>
  <c r="F130" i="3"/>
  <c r="D130" i="3"/>
  <c r="E130" i="3" s="1"/>
  <c r="F129" i="3"/>
  <c r="D129" i="3"/>
  <c r="E129" i="3" s="1"/>
  <c r="F128" i="3"/>
  <c r="D128" i="3"/>
  <c r="E128" i="3" s="1"/>
  <c r="F127" i="3"/>
  <c r="D127" i="3"/>
  <c r="E127" i="3" s="1"/>
  <c r="F126" i="3"/>
  <c r="D126" i="3"/>
  <c r="E126" i="3" s="1"/>
  <c r="F125" i="3"/>
  <c r="D125" i="3"/>
  <c r="E125" i="3" s="1"/>
  <c r="F124" i="3"/>
  <c r="D124" i="3"/>
  <c r="E124" i="3" s="1"/>
  <c r="F123" i="3"/>
  <c r="D123" i="3"/>
  <c r="E123" i="3" s="1"/>
  <c r="F122" i="3"/>
  <c r="D122" i="3"/>
  <c r="E122" i="3" s="1"/>
  <c r="F121" i="3"/>
  <c r="D121" i="3"/>
  <c r="E121" i="3" s="1"/>
  <c r="F120" i="3"/>
  <c r="D120" i="3"/>
  <c r="E120" i="3" s="1"/>
  <c r="F119" i="3"/>
  <c r="D119" i="3"/>
  <c r="E119" i="3" s="1"/>
  <c r="F118" i="3"/>
  <c r="D118" i="3"/>
  <c r="E118" i="3" s="1"/>
  <c r="F117" i="3"/>
  <c r="D117" i="3"/>
  <c r="E117" i="3" s="1"/>
  <c r="F116" i="3"/>
  <c r="D116" i="3"/>
  <c r="E116" i="3" s="1"/>
  <c r="F115" i="3"/>
  <c r="D115" i="3"/>
  <c r="E115" i="3" s="1"/>
  <c r="F114" i="3"/>
  <c r="D114" i="3"/>
  <c r="E114" i="3" s="1"/>
  <c r="F113" i="3"/>
  <c r="D113" i="3"/>
  <c r="E113" i="3" s="1"/>
  <c r="F112" i="3"/>
  <c r="D112" i="3"/>
  <c r="E112" i="3" s="1"/>
  <c r="F111" i="3"/>
  <c r="D111" i="3"/>
  <c r="E111" i="3" s="1"/>
  <c r="F110" i="3"/>
  <c r="D110" i="3"/>
  <c r="E110" i="3" s="1"/>
  <c r="F109" i="3"/>
  <c r="D109" i="3"/>
  <c r="E109" i="3" s="1"/>
  <c r="F108" i="3"/>
  <c r="D108" i="3"/>
  <c r="E108" i="3" s="1"/>
  <c r="F107" i="3"/>
  <c r="D107" i="3"/>
  <c r="E107" i="3" s="1"/>
  <c r="F106" i="3"/>
  <c r="D106" i="3"/>
  <c r="E106" i="3" s="1"/>
  <c r="F105" i="3"/>
  <c r="D105" i="3"/>
  <c r="E105" i="3" s="1"/>
  <c r="F104" i="3"/>
  <c r="D104" i="3"/>
  <c r="E104" i="3" s="1"/>
  <c r="F103" i="3"/>
  <c r="D103" i="3"/>
  <c r="E103" i="3" s="1"/>
  <c r="F102" i="3"/>
  <c r="D102" i="3"/>
  <c r="E102" i="3" s="1"/>
  <c r="F101" i="3"/>
  <c r="D101" i="3"/>
  <c r="E101" i="3" s="1"/>
  <c r="F100" i="3"/>
  <c r="D100" i="3"/>
  <c r="E100" i="3" s="1"/>
  <c r="F99" i="3"/>
  <c r="D99" i="3"/>
  <c r="E99" i="3" s="1"/>
  <c r="F98" i="3"/>
  <c r="D98" i="3"/>
  <c r="E98" i="3" s="1"/>
  <c r="F97" i="3"/>
  <c r="D97" i="3"/>
  <c r="E97" i="3" s="1"/>
  <c r="F96" i="3"/>
  <c r="D96" i="3"/>
  <c r="E96" i="3" s="1"/>
  <c r="F95" i="3"/>
  <c r="D95" i="3"/>
  <c r="E95" i="3" s="1"/>
  <c r="F94" i="3"/>
  <c r="D94" i="3"/>
  <c r="E94" i="3" s="1"/>
  <c r="F93" i="3"/>
  <c r="D93" i="3"/>
  <c r="E93" i="3" s="1"/>
  <c r="F92" i="3"/>
  <c r="D92" i="3"/>
  <c r="E92" i="3" s="1"/>
  <c r="F91" i="3"/>
  <c r="D91" i="3"/>
  <c r="E91" i="3" s="1"/>
  <c r="F90" i="3"/>
  <c r="D90" i="3"/>
  <c r="E90" i="3" s="1"/>
  <c r="F89" i="3"/>
  <c r="D89" i="3"/>
  <c r="E89" i="3" s="1"/>
  <c r="F88" i="3"/>
  <c r="D88" i="3"/>
  <c r="E88" i="3" s="1"/>
  <c r="F87" i="3"/>
  <c r="D87" i="3"/>
  <c r="E87" i="3" s="1"/>
  <c r="F86" i="3"/>
  <c r="D86" i="3"/>
  <c r="E86" i="3" s="1"/>
  <c r="F84" i="3"/>
  <c r="D84" i="3"/>
  <c r="E84" i="3" s="1"/>
  <c r="F83" i="3"/>
  <c r="C83" i="3"/>
  <c r="D83" i="3" s="1"/>
  <c r="E83" i="3" s="1"/>
  <c r="F82" i="3"/>
  <c r="D82" i="3"/>
  <c r="E82" i="3" s="1"/>
  <c r="F81" i="3"/>
  <c r="D81" i="3"/>
  <c r="E81" i="3" s="1"/>
  <c r="F80" i="3"/>
  <c r="D80" i="3"/>
  <c r="E80" i="3" s="1"/>
  <c r="F79" i="3"/>
  <c r="D79" i="3"/>
  <c r="E79" i="3" s="1"/>
  <c r="F78" i="3"/>
  <c r="D78" i="3"/>
  <c r="E78" i="3" s="1"/>
  <c r="F77" i="3"/>
  <c r="D77" i="3"/>
  <c r="E77" i="3" s="1"/>
  <c r="F76" i="3"/>
  <c r="D76" i="3"/>
  <c r="E76" i="3" s="1"/>
  <c r="F75" i="3"/>
  <c r="D75" i="3"/>
  <c r="E75" i="3" s="1"/>
  <c r="F74" i="3"/>
  <c r="D74" i="3"/>
  <c r="E74" i="3" s="1"/>
  <c r="F73" i="3"/>
  <c r="D73" i="3"/>
  <c r="E73" i="3" s="1"/>
  <c r="F72" i="3"/>
  <c r="D72" i="3"/>
  <c r="E72" i="3" s="1"/>
  <c r="F71" i="3"/>
  <c r="D71" i="3"/>
  <c r="E71" i="3" s="1"/>
  <c r="F70" i="3"/>
  <c r="C70" i="3"/>
  <c r="D70" i="3" s="1"/>
  <c r="E70" i="3" s="1"/>
  <c r="F69" i="3"/>
  <c r="D69" i="3"/>
  <c r="E69" i="3" s="1"/>
  <c r="F68" i="3"/>
  <c r="D68" i="3"/>
  <c r="E68" i="3" s="1"/>
  <c r="F67" i="3"/>
  <c r="D67" i="3"/>
  <c r="E67" i="3" s="1"/>
  <c r="F66" i="3"/>
  <c r="C66" i="3"/>
  <c r="D66" i="3" s="1"/>
  <c r="E66" i="3" s="1"/>
  <c r="F65" i="3"/>
  <c r="D65" i="3"/>
  <c r="E65" i="3" s="1"/>
  <c r="F64" i="3"/>
  <c r="D64" i="3"/>
  <c r="E64" i="3" s="1"/>
  <c r="F63" i="3"/>
  <c r="D63" i="3"/>
  <c r="E63" i="3" s="1"/>
  <c r="F62" i="3"/>
  <c r="C62" i="3"/>
  <c r="D62" i="3" s="1"/>
  <c r="E62" i="3" s="1"/>
  <c r="F61" i="3"/>
  <c r="D61" i="3"/>
  <c r="E61" i="3" s="1"/>
  <c r="F60" i="3"/>
  <c r="D60" i="3"/>
  <c r="E60" i="3" s="1"/>
  <c r="F59" i="3"/>
  <c r="D59" i="3"/>
  <c r="E59" i="3" s="1"/>
  <c r="F58" i="3"/>
  <c r="D58" i="3"/>
  <c r="E58" i="3" s="1"/>
  <c r="F57" i="3"/>
  <c r="D57" i="3"/>
  <c r="E57" i="3" s="1"/>
  <c r="F56" i="3"/>
  <c r="D56" i="3"/>
  <c r="E56" i="3" s="1"/>
  <c r="F55" i="3"/>
  <c r="D55" i="3"/>
  <c r="E55" i="3" s="1"/>
  <c r="F54" i="3"/>
  <c r="D54" i="3"/>
  <c r="E54" i="3" s="1"/>
  <c r="F53" i="3"/>
  <c r="D53" i="3"/>
  <c r="E53" i="3" s="1"/>
  <c r="F52" i="3"/>
  <c r="D52" i="3"/>
  <c r="E52" i="3" s="1"/>
  <c r="F51" i="3"/>
  <c r="D51" i="3"/>
  <c r="E51" i="3" s="1"/>
  <c r="F50" i="3"/>
  <c r="D50" i="3"/>
  <c r="E50" i="3" s="1"/>
  <c r="F49" i="3"/>
  <c r="D49" i="3"/>
  <c r="E49" i="3" s="1"/>
  <c r="F48" i="3"/>
  <c r="D48" i="3"/>
  <c r="E48" i="3" s="1"/>
  <c r="F47" i="3"/>
  <c r="D47" i="3"/>
  <c r="E47" i="3" s="1"/>
  <c r="F46" i="3"/>
  <c r="D46" i="3"/>
  <c r="E46" i="3" s="1"/>
  <c r="F45" i="3"/>
  <c r="D45" i="3"/>
  <c r="E45" i="3" s="1"/>
  <c r="F44" i="3"/>
  <c r="D44" i="3"/>
  <c r="E44" i="3" s="1"/>
  <c r="F43" i="3"/>
  <c r="D43" i="3"/>
  <c r="E43" i="3" s="1"/>
  <c r="F42" i="3"/>
  <c r="D42" i="3"/>
  <c r="E42" i="3" s="1"/>
  <c r="F41" i="3"/>
  <c r="D41" i="3"/>
  <c r="E41" i="3" s="1"/>
  <c r="F40" i="3"/>
  <c r="D40" i="3"/>
  <c r="E40" i="3" s="1"/>
  <c r="F39" i="3"/>
  <c r="D39" i="3"/>
  <c r="E39" i="3" s="1"/>
  <c r="F38" i="3"/>
  <c r="D38" i="3"/>
  <c r="E38" i="3" s="1"/>
  <c r="F37" i="3"/>
  <c r="D37" i="3"/>
  <c r="E37" i="3" s="1"/>
  <c r="F36" i="3"/>
  <c r="D36" i="3"/>
  <c r="E36" i="3" s="1"/>
  <c r="F35" i="3"/>
  <c r="C35" i="3"/>
  <c r="D35" i="3" s="1"/>
  <c r="E35" i="3" s="1"/>
  <c r="F34" i="3"/>
  <c r="D34" i="3"/>
  <c r="E34" i="3" s="1"/>
  <c r="F33" i="3"/>
  <c r="D33" i="3"/>
  <c r="E33" i="3" s="1"/>
  <c r="F32" i="3"/>
  <c r="D32" i="3"/>
  <c r="E32" i="3" s="1"/>
  <c r="F31" i="3"/>
  <c r="D31" i="3"/>
  <c r="E31" i="3" s="1"/>
  <c r="F30" i="3"/>
  <c r="D30" i="3"/>
  <c r="E30" i="3" s="1"/>
  <c r="F29" i="3"/>
  <c r="D29" i="3"/>
  <c r="E29" i="3" s="1"/>
  <c r="F28" i="3"/>
  <c r="D28" i="3"/>
  <c r="E28" i="3" s="1"/>
  <c r="F27" i="3"/>
  <c r="D27" i="3"/>
  <c r="E27" i="3" s="1"/>
  <c r="F26" i="3"/>
  <c r="D26" i="3"/>
  <c r="E26" i="3" s="1"/>
  <c r="F25" i="3"/>
  <c r="D25" i="3"/>
  <c r="E25" i="3" s="1"/>
  <c r="F24" i="3"/>
  <c r="D24" i="3"/>
  <c r="E24" i="3" s="1"/>
  <c r="F23" i="3"/>
  <c r="D23" i="3"/>
  <c r="E23" i="3" s="1"/>
  <c r="F22" i="3"/>
  <c r="D22" i="3"/>
  <c r="E22" i="3" s="1"/>
  <c r="F21" i="3"/>
  <c r="D21" i="3"/>
  <c r="E21" i="3" s="1"/>
  <c r="F20" i="3"/>
  <c r="D20" i="3"/>
  <c r="E20" i="3" s="1"/>
  <c r="F19" i="3"/>
  <c r="D19" i="3"/>
  <c r="E19" i="3" s="1"/>
  <c r="F18" i="3"/>
  <c r="D18" i="3"/>
  <c r="E18" i="3" s="1"/>
  <c r="F17" i="3"/>
  <c r="D17" i="3"/>
  <c r="E17" i="3" s="1"/>
  <c r="F16" i="3"/>
  <c r="D16" i="3"/>
  <c r="E16" i="3" s="1"/>
  <c r="F15" i="3"/>
  <c r="D15" i="3"/>
  <c r="E15" i="3" s="1"/>
  <c r="F14" i="3"/>
  <c r="D14" i="3"/>
  <c r="E14" i="3" s="1"/>
  <c r="F13" i="3"/>
  <c r="D13" i="3"/>
  <c r="E13" i="3" s="1"/>
  <c r="F12" i="3"/>
  <c r="D12" i="3"/>
  <c r="E12" i="3" s="1"/>
  <c r="F11" i="3"/>
  <c r="D11" i="3"/>
  <c r="E11" i="3" s="1"/>
  <c r="F10" i="3"/>
  <c r="D10" i="3"/>
  <c r="E10" i="3" s="1"/>
  <c r="F9" i="3"/>
  <c r="D9" i="3"/>
  <c r="E9" i="3" s="1"/>
  <c r="F8" i="3"/>
  <c r="D8" i="3"/>
  <c r="E8" i="3" s="1"/>
  <c r="F7" i="3"/>
  <c r="D7" i="3"/>
  <c r="E7" i="3" s="1"/>
  <c r="F6" i="3"/>
  <c r="D6" i="3"/>
  <c r="E6" i="3" s="1"/>
  <c r="F5" i="3"/>
  <c r="D5" i="3"/>
  <c r="E5" i="3" s="1"/>
  <c r="F4" i="3"/>
  <c r="D4" i="3"/>
  <c r="E4" i="3" s="1"/>
  <c r="F3" i="3"/>
  <c r="D3" i="3"/>
  <c r="E3" i="3" s="1"/>
  <c r="F2" i="3"/>
  <c r="D2" i="3"/>
  <c r="E2" i="3" s="1"/>
  <c r="I89" i="2"/>
  <c r="I84" i="2"/>
  <c r="I83" i="2"/>
  <c r="I82" i="2"/>
  <c r="I80" i="2"/>
  <c r="I79" i="2"/>
  <c r="I78" i="2"/>
  <c r="I77" i="2"/>
  <c r="I73" i="2"/>
  <c r="I69" i="2"/>
  <c r="I63" i="2"/>
  <c r="I53" i="2"/>
  <c r="I51" i="2"/>
  <c r="I49" i="2"/>
  <c r="I46" i="2"/>
  <c r="L45" i="2"/>
  <c r="I42" i="2"/>
  <c r="I41" i="2"/>
  <c r="I40" i="2"/>
  <c r="I39" i="2"/>
  <c r="I35" i="2"/>
  <c r="I34" i="2"/>
  <c r="I33" i="2"/>
  <c r="I32" i="2"/>
  <c r="I29" i="2"/>
  <c r="I28" i="2"/>
  <c r="I27" i="2"/>
  <c r="I26" i="2"/>
  <c r="I25" i="2"/>
  <c r="I24" i="2"/>
  <c r="I23" i="2"/>
  <c r="I22" i="2"/>
  <c r="I21" i="2"/>
  <c r="I20" i="2"/>
  <c r="I19" i="2"/>
  <c r="I18" i="2"/>
  <c r="I17" i="2"/>
  <c r="I16" i="2"/>
  <c r="I15" i="2"/>
  <c r="I14" i="2"/>
  <c r="I12" i="2"/>
  <c r="I11" i="2"/>
  <c r="I10" i="2"/>
  <c r="I9" i="2"/>
  <c r="I8" i="2"/>
  <c r="I7" i="2"/>
  <c r="H16" i="2" l="1" a="1"/>
  <c r="H16" i="2" s="1"/>
  <c r="H39" i="2" a="1"/>
  <c r="H39" i="2" s="1"/>
  <c r="H61" i="2" a="1"/>
  <c r="H61" i="2" s="1"/>
  <c r="H52" i="2" a="1"/>
  <c r="H52" i="2" s="1"/>
  <c r="H43" i="2" a="1"/>
  <c r="H43" i="2" s="1"/>
  <c r="H34" i="2" a="1"/>
  <c r="H34" i="2" s="1"/>
  <c r="H26" i="2" a="1"/>
  <c r="H26" i="2" s="1"/>
  <c r="H9" i="2" a="1"/>
  <c r="H9" i="2" s="1"/>
  <c r="H59" i="2" a="1"/>
  <c r="H59" i="2" s="1"/>
  <c r="H51" i="2" a="1"/>
  <c r="H51" i="2" s="1"/>
  <c r="H42" i="2" a="1"/>
  <c r="H42" i="2" s="1"/>
  <c r="H33" i="2" a="1"/>
  <c r="H33" i="2" s="1"/>
  <c r="H25" i="2" a="1"/>
  <c r="H25" i="2" s="1"/>
  <c r="H58" i="2" a="1"/>
  <c r="H58" i="2" s="1"/>
  <c r="H50" i="2" a="1"/>
  <c r="H50" i="2" s="1"/>
  <c r="H41" i="2" a="1"/>
  <c r="H41" i="2" s="1"/>
  <c r="H32" i="2" a="1"/>
  <c r="H32" i="2" s="1"/>
  <c r="H24" i="2" a="1"/>
  <c r="H24" i="2" s="1"/>
  <c r="H15" i="2" a="1"/>
  <c r="H15" i="2" s="1"/>
  <c r="H7" i="2" a="1"/>
  <c r="H7" i="2" s="1"/>
  <c r="H57" i="2" a="1"/>
  <c r="H57" i="2" s="1"/>
  <c r="H49" i="2" a="1"/>
  <c r="H49" i="2" s="1"/>
  <c r="H40" i="2" a="1"/>
  <c r="H40" i="2" s="1"/>
  <c r="H31" i="2" a="1"/>
  <c r="H31" i="2" s="1"/>
  <c r="H23" i="2" a="1"/>
  <c r="H23" i="2" s="1"/>
  <c r="H14" i="2" a="1"/>
  <c r="H14" i="2" s="1"/>
  <c r="H12" i="2" a="1"/>
  <c r="H12" i="2" s="1"/>
  <c r="H56" i="2" a="1"/>
  <c r="H56" i="2" s="1"/>
  <c r="H48" i="2" a="1"/>
  <c r="H48" i="2" s="1"/>
  <c r="H38" i="2" a="1"/>
  <c r="H38" i="2" s="1"/>
  <c r="H30" i="2" a="1"/>
  <c r="H30" i="2" s="1"/>
  <c r="H22" i="2" a="1"/>
  <c r="H22" i="2" s="1"/>
  <c r="H13" i="2" a="1"/>
  <c r="H13" i="2" s="1"/>
  <c r="H17" i="2" a="1"/>
  <c r="H17" i="2" s="1"/>
  <c r="H55" i="2" a="1"/>
  <c r="H55" i="2" s="1"/>
  <c r="H47" i="2" a="1"/>
  <c r="H47" i="2" s="1"/>
  <c r="H37" i="2" a="1"/>
  <c r="H37" i="2" s="1"/>
  <c r="H29" i="2" a="1"/>
  <c r="H29" i="2" s="1"/>
  <c r="H21" i="2" a="1"/>
  <c r="H21" i="2" s="1"/>
  <c r="H54" i="2" a="1"/>
  <c r="H54" i="2" s="1"/>
  <c r="H46" i="2" a="1"/>
  <c r="H46" i="2" s="1"/>
  <c r="H36" i="2" a="1"/>
  <c r="H36" i="2" s="1"/>
  <c r="H28" i="2" a="1"/>
  <c r="H28" i="2" s="1"/>
  <c r="H20" i="2" a="1"/>
  <c r="H20" i="2" s="1"/>
  <c r="H11" i="2" a="1"/>
  <c r="H11" i="2" s="1"/>
  <c r="H18" i="2" a="1"/>
  <c r="H18" i="2" s="1"/>
  <c r="H63" i="2" a="1"/>
  <c r="H63" i="2" s="1"/>
  <c r="H53" i="2" a="1"/>
  <c r="H53" i="2" s="1"/>
  <c r="H44" i="2" a="1"/>
  <c r="H44" i="2" s="1"/>
  <c r="H35" i="2" a="1"/>
  <c r="H35" i="2" s="1"/>
  <c r="H27" i="2" a="1"/>
  <c r="H27" i="2" s="1"/>
  <c r="H19" i="2" a="1"/>
  <c r="H19" i="2" s="1"/>
  <c r="H10" i="2" a="1"/>
  <c r="H10" i="2" s="1"/>
  <c r="H8" i="2" a="1"/>
  <c r="H8" i="2" s="1"/>
  <c r="H45" i="2" a="1"/>
  <c r="H45" i="2" s="1"/>
  <c r="H69" i="2" a="1"/>
  <c r="H69" i="2" s="1"/>
  <c r="H89" i="2" a="1"/>
  <c r="H89" i="2" s="1"/>
  <c r="H82" i="2" a="1"/>
  <c r="H82" i="2" s="1"/>
  <c r="H70" i="2" a="1"/>
  <c r="H70" i="2" s="1"/>
  <c r="H78" i="2" a="1"/>
  <c r="H78" i="2" s="1"/>
  <c r="H87" i="2" a="1"/>
  <c r="H87" i="2" s="1"/>
  <c r="H67" i="2" a="1"/>
  <c r="H67" i="2" s="1"/>
  <c r="H71" i="2" a="1"/>
  <c r="H71" i="2" s="1"/>
  <c r="H83" i="2" a="1"/>
  <c r="H83" i="2" s="1"/>
  <c r="H88" i="2" a="1"/>
  <c r="H88" i="2" s="1"/>
  <c r="H60" i="2" a="1"/>
  <c r="H60" i="2" s="1"/>
  <c r="H64" i="2" a="1"/>
  <c r="H64" i="2" s="1"/>
  <c r="H72" i="2" a="1"/>
  <c r="H72" i="2" s="1"/>
  <c r="H79" i="2" a="1"/>
  <c r="H79" i="2" s="1"/>
  <c r="H85" i="2" a="1"/>
  <c r="H85" i="2" s="1"/>
  <c r="H62" i="2" a="1"/>
  <c r="H62" i="2" s="1"/>
  <c r="H65" i="2" a="1"/>
  <c r="H65" i="2" s="1"/>
  <c r="H84" i="2" a="1"/>
  <c r="H84" i="2" s="1"/>
  <c r="H90" i="2" a="1"/>
  <c r="H90" i="2" s="1"/>
  <c r="H75" i="2" a="1"/>
  <c r="H75" i="2" s="1"/>
  <c r="H66" i="2" a="1"/>
  <c r="H66" i="2" s="1"/>
  <c r="H74" i="2" a="1"/>
  <c r="H74" i="2" s="1"/>
  <c r="H80" i="2" a="1"/>
  <c r="H80" i="2" s="1"/>
  <c r="H73" i="2" a="1"/>
  <c r="H73" i="2" s="1"/>
  <c r="H77" i="2" a="1"/>
  <c r="H77" i="2" s="1"/>
  <c r="H68" i="2" a="1"/>
  <c r="H68" i="2" s="1"/>
  <c r="H76" i="2" a="1"/>
  <c r="H76" i="2" s="1"/>
  <c r="H81" i="2" a="1"/>
  <c r="H81" i="2" s="1"/>
  <c r="H86" i="2" a="1"/>
  <c r="H86" i="2" s="1"/>
  <c r="H9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FOURCADE Annabel</author>
  </authors>
  <commentList>
    <comment ref="E5" authorId="0" shapeId="0" xr:uid="{817460ED-4D94-4D9A-81DF-8BBA5022D0B9}">
      <text>
        <r>
          <rPr>
            <b/>
            <sz val="9"/>
            <color indexed="81"/>
            <rFont val="Tahoma"/>
            <family val="2"/>
          </rPr>
          <t>FOURCADE Annabel:</t>
        </r>
        <r>
          <rPr>
            <sz val="9"/>
            <color indexed="81"/>
            <rFont val="Tahoma"/>
            <family val="2"/>
          </rPr>
          <t xml:space="preserve">
Surface totale de l'exploitation (Correspond à la somme du détail ci-dessous)</t>
        </r>
      </text>
    </comment>
    <comment ref="E6" authorId="0" shapeId="0" xr:uid="{27FB5971-CD61-4D5A-811F-F2B6EE3F185B}">
      <text>
        <r>
          <rPr>
            <b/>
            <sz val="9"/>
            <color indexed="81"/>
            <rFont val="Tahoma"/>
            <family val="2"/>
          </rPr>
          <t>FOURCADE Annabel:</t>
        </r>
        <r>
          <rPr>
            <sz val="9"/>
            <color indexed="81"/>
            <rFont val="Tahoma"/>
            <family val="2"/>
          </rPr>
          <t xml:space="preserve">
</t>
        </r>
        <r>
          <rPr>
            <b/>
            <sz val="9"/>
            <color indexed="81"/>
            <rFont val="Tahoma"/>
            <family val="2"/>
          </rPr>
          <t xml:space="preserve">Cultures fourragères </t>
        </r>
        <r>
          <rPr>
            <sz val="9"/>
            <color indexed="81"/>
            <rFont val="Tahoma"/>
            <family val="2"/>
          </rPr>
          <t xml:space="preserve">
Maïs fourrage et ensilage, Plante sarclée fourragère (betterave, chou,…)
Luzerne (hors déshydratée), Légumineuse fourragère annuelle pure, Mélanges de légumineuses fourragères annuelles et éventuellement de céréales, Prairies artificielles (prairie temporaire uniquement semée de légumineuses : trèfle violet…- hors luzerne), Céréales fourragères autres que le maïs (sorgho fourrager...), Autres fourrages annuels (navette, colza fourrager etc,…),  Prairies temporaires (de 5 ans ou moins),
</t>
        </r>
        <r>
          <rPr>
            <b/>
            <sz val="9"/>
            <color indexed="81"/>
            <rFont val="Tahoma"/>
            <family val="2"/>
          </rPr>
          <t>Surfaces toujours en herbe</t>
        </r>
        <r>
          <rPr>
            <sz val="9"/>
            <color indexed="81"/>
            <rFont val="Tahoma"/>
            <family val="2"/>
          </rPr>
          <t xml:space="preserve">
Prairies permanentes productives (pâturages et prés), Prairies permanentes peu productives (pâturages pauvres)(y compris les parcours), STH non productives, Bois pâturés
Jachères 
</t>
        </r>
      </text>
    </comment>
    <comment ref="E7" authorId="0" shapeId="0" xr:uid="{CCAE8954-4621-497F-B58B-D4B70C460E2A}">
      <text>
        <r>
          <rPr>
            <b/>
            <sz val="9"/>
            <color indexed="81"/>
            <rFont val="Tahoma"/>
            <family val="2"/>
          </rPr>
          <t>FOURCADE Annabel:</t>
        </r>
        <r>
          <rPr>
            <sz val="9"/>
            <color indexed="81"/>
            <rFont val="Tahoma"/>
            <family val="2"/>
          </rPr>
          <t xml:space="preserve">
Persil, basilic, lavande, piment...</t>
        </r>
      </text>
    </comment>
    <comment ref="E15" authorId="0" shapeId="0" xr:uid="{72182BCE-3C2B-499B-B099-5465FD8BF2E2}">
      <text>
        <r>
          <rPr>
            <b/>
            <sz val="9"/>
            <color indexed="81"/>
            <rFont val="Tahoma"/>
            <family val="2"/>
          </rPr>
          <t>FOURCADE Annabel:</t>
        </r>
        <r>
          <rPr>
            <sz val="9"/>
            <color indexed="81"/>
            <rFont val="Tahoma"/>
            <family val="2"/>
          </rPr>
          <t xml:space="preserve">
miscanthus, switchgrass,…
jonc, mûrier, osier…</t>
        </r>
      </text>
    </comment>
    <comment ref="E16" authorId="0" shapeId="0" xr:uid="{CC73803D-C2D2-4DE5-B94A-6DF29714CB3A}">
      <text>
        <r>
          <rPr>
            <b/>
            <sz val="9"/>
            <color indexed="81"/>
            <rFont val="Tahoma"/>
            <family val="2"/>
          </rPr>
          <t>FOURCADE Annabel:</t>
        </r>
        <r>
          <rPr>
            <sz val="9"/>
            <color indexed="81"/>
            <rFont val="Tahoma"/>
            <family val="2"/>
          </rPr>
          <t xml:space="preserve">
Pommier de table, Pommier à cidre, Poirier de table, Poirier à poiré, Kiwi, Figuier, Autres fruits à pépins
</t>
        </r>
      </text>
    </comment>
    <comment ref="E17" authorId="0" shapeId="0" xr:uid="{13C22551-9846-4943-9A88-75DD18A5E5D2}">
      <text>
        <r>
          <rPr>
            <b/>
            <sz val="9"/>
            <color indexed="81"/>
            <rFont val="Tahoma"/>
            <family val="2"/>
          </rPr>
          <t>FOURCADE Annabel:</t>
        </r>
        <r>
          <rPr>
            <sz val="9"/>
            <color indexed="81"/>
            <rFont val="Tahoma"/>
            <family val="2"/>
          </rPr>
          <t xml:space="preserve">
Abricotier, Cerisier, Pêcher, nectarinier, Prunier (y c. mirabellier et quetschier, Prunier d'Ente pour la transformation), Olivier, Autres fruits à noyaux</t>
        </r>
      </text>
    </comment>
    <comment ref="E18" authorId="0" shapeId="0" xr:uid="{5EA85889-1C98-427F-9B07-287CA26134EF}">
      <text>
        <r>
          <rPr>
            <b/>
            <sz val="9"/>
            <color indexed="81"/>
            <rFont val="Tahoma"/>
            <family val="2"/>
          </rPr>
          <t>FOURCADE Annabel:</t>
        </r>
        <r>
          <rPr>
            <sz val="9"/>
            <color indexed="81"/>
            <rFont val="Tahoma"/>
            <family val="2"/>
          </rPr>
          <t xml:space="preserve">
Amandier, Châtaignier, Noyer, Noisetier (dont mycorhizé), Autres fruits à coques
</t>
        </r>
      </text>
    </comment>
    <comment ref="E19" authorId="0" shapeId="0" xr:uid="{22C92E99-1184-4816-BE9C-7349840E2428}">
      <text>
        <r>
          <rPr>
            <b/>
            <sz val="9"/>
            <color indexed="81"/>
            <rFont val="Tahoma"/>
            <family val="2"/>
          </rPr>
          <t>FOURCADE Annabel:</t>
        </r>
        <r>
          <rPr>
            <sz val="9"/>
            <color indexed="81"/>
            <rFont val="Tahoma"/>
            <family val="2"/>
          </rPr>
          <t xml:space="preserve">
Clémentinier, Mandariniers et hybrides (tangerine…), Pamplemousse, chadèque, pomelo, et hybrides, Oranger et hybrides, Citronnier, Autres agrumes (y compris limes, combava,…)</t>
        </r>
      </text>
    </comment>
    <comment ref="E21" authorId="0" shapeId="0" xr:uid="{A76F0B42-EE71-415B-BB9C-71758AE77D61}">
      <text>
        <r>
          <rPr>
            <b/>
            <sz val="9"/>
            <color indexed="81"/>
            <rFont val="Tahoma"/>
            <family val="2"/>
          </rPr>
          <t>FOURCADE Annabel:</t>
        </r>
        <r>
          <rPr>
            <sz val="9"/>
            <color indexed="81"/>
            <rFont val="Tahoma"/>
            <family val="2"/>
          </rPr>
          <t xml:space="preserve">
Framboisier, Framboisier, Groseillier, Cassissier, Myrtillier, Autres petits fruits</t>
        </r>
      </text>
    </comment>
    <comment ref="E22" authorId="0" shapeId="0" xr:uid="{94F309E2-1118-4DC6-AA2D-709928DB8497}">
      <text>
        <r>
          <rPr>
            <b/>
            <sz val="9"/>
            <color indexed="81"/>
            <rFont val="Tahoma"/>
            <family val="2"/>
          </rPr>
          <t>FOURCADE Annabel:</t>
        </r>
        <r>
          <rPr>
            <sz val="9"/>
            <color indexed="81"/>
            <rFont val="Tahoma"/>
            <family val="2"/>
          </rPr>
          <t xml:space="preserve">
</t>
        </r>
        <r>
          <rPr>
            <b/>
            <sz val="9"/>
            <color indexed="81"/>
            <rFont val="Tahoma"/>
            <family val="2"/>
          </rPr>
          <t xml:space="preserve">Céréales (y compris semences) </t>
        </r>
        <r>
          <rPr>
            <sz val="9"/>
            <color indexed="81"/>
            <rFont val="Tahoma"/>
            <family val="2"/>
          </rPr>
          <t xml:space="preserve">
Blé tendre d'hiver, Épeautre, Blé tendre de printemps, Blé dur d'hiver, Blé dur de printemps, Orge d'hiver et escourgeon, Orge de printemps, Avoine d'hiver, Avoine de printemps, Seigle, Triticale, Maïs grain et maïs semence (y compris maïs grain humide et hors maïs doux), Sorgho grain, Riz, Sarrasin, Mélanges de céréales d’hiver ou de printemps, Autres céréales (millet, alpiste, quinoa…)
</t>
        </r>
        <r>
          <rPr>
            <b/>
            <sz val="9"/>
            <color indexed="81"/>
            <rFont val="Tahoma"/>
            <family val="2"/>
          </rPr>
          <t xml:space="preserve">Oléagineux (y compris semences) </t>
        </r>
        <r>
          <rPr>
            <sz val="9"/>
            <color indexed="81"/>
            <rFont val="Tahoma"/>
            <family val="2"/>
          </rPr>
          <t xml:space="preserve">
Colza grain et navette, Tournesol, Soja, Lin oléagineux, Autres oléagineux  (hors chanvre)
</t>
        </r>
        <r>
          <rPr>
            <b/>
            <sz val="9"/>
            <color indexed="81"/>
            <rFont val="Tahoma"/>
            <family val="2"/>
          </rPr>
          <t>Protéagineux et légumes secs pour leur graine (y compris semences)</t>
        </r>
        <r>
          <rPr>
            <sz val="9"/>
            <color indexed="81"/>
            <rFont val="Tahoma"/>
            <family val="2"/>
          </rPr>
          <t xml:space="preserve">
Pois d'hiver, Pois de printemps, Féverole, Lupin doux, Lentille, Pois chiche, Haricot sec, Mélanges de protéagineux, Mélanges de protéagineux et de céréales, Pois d'Angole, ambrevade, Autres protéagineux (récoltés pour la graine : vesce…)
</t>
        </r>
      </text>
    </comment>
    <comment ref="E23" authorId="0" shapeId="0" xr:uid="{6143895D-31B0-4F60-ADBA-2EA5E97CE90E}">
      <text>
        <r>
          <rPr>
            <b/>
            <sz val="9"/>
            <color indexed="81"/>
            <rFont val="Tahoma"/>
            <family val="2"/>
          </rPr>
          <t>FOURCADE Annabel:</t>
        </r>
        <r>
          <rPr>
            <sz val="9"/>
            <color indexed="81"/>
            <rFont val="Tahoma"/>
            <family val="2"/>
          </rPr>
          <t xml:space="preserve">
Chanvre (semences non comprises), Autres plantes à fibres (semences non comprises)
</t>
        </r>
      </text>
    </comment>
    <comment ref="E25" authorId="0" shapeId="0" xr:uid="{34E9AA91-BD9C-4A3F-8D3B-07603C6AC6BF}">
      <text>
        <r>
          <rPr>
            <b/>
            <sz val="9"/>
            <color indexed="81"/>
            <rFont val="Tahoma"/>
            <family val="2"/>
          </rPr>
          <t>FOURCADE Annabel:</t>
        </r>
        <r>
          <rPr>
            <sz val="9"/>
            <color indexed="81"/>
            <rFont val="Tahoma"/>
            <family val="2"/>
          </rPr>
          <t xml:space="preserve">
Pommes de terre (y compris plants de pommes de terre), Pommes de terre de conservation ou demi-saison, Plants de pomme de terre, Pommes de terre de féculerie</t>
        </r>
      </text>
    </comment>
    <comment ref="E26" authorId="0" shapeId="0" xr:uid="{FC468DCB-2D01-40EE-A6C8-27900B0BE905}">
      <text>
        <r>
          <rPr>
            <b/>
            <sz val="9"/>
            <color indexed="81"/>
            <rFont val="Tahoma"/>
            <family val="2"/>
          </rPr>
          <t>FOURCADE Annabel:</t>
        </r>
        <r>
          <rPr>
            <sz val="9"/>
            <color indexed="81"/>
            <rFont val="Tahoma"/>
            <family val="2"/>
          </rPr>
          <t xml:space="preserve">
Déshydratée = Sous forme de bouchons. Pour les autres valorisations (enrubanée, foin, ensilage) la surface est à saisir dans "Cultures fourragères"</t>
        </r>
      </text>
    </comment>
    <comment ref="E28" authorId="0" shapeId="0" xr:uid="{4649490A-BEA3-4344-8DBE-8BA691E97463}">
      <text>
        <r>
          <rPr>
            <b/>
            <sz val="9"/>
            <color indexed="81"/>
            <rFont val="Tahoma"/>
            <family val="2"/>
          </rPr>
          <t>FOURCADE Annabel:</t>
        </r>
        <r>
          <rPr>
            <sz val="9"/>
            <color indexed="81"/>
            <rFont val="Tahoma"/>
            <family val="2"/>
          </rPr>
          <t xml:space="preserve">
Chicorée à café, autres...</t>
        </r>
      </text>
    </comment>
    <comment ref="E29" authorId="0" shapeId="0" xr:uid="{BF409CBA-A3A3-4705-A2E2-4428D7613DB7}">
      <text>
        <r>
          <rPr>
            <b/>
            <sz val="9"/>
            <color indexed="81"/>
            <rFont val="Tahoma"/>
            <family val="2"/>
          </rPr>
          <t>FOURCADE Annabel:</t>
        </r>
        <r>
          <rPr>
            <sz val="9"/>
            <color indexed="81"/>
            <rFont val="Tahoma"/>
            <family val="2"/>
          </rPr>
          <t xml:space="preserve">
Semences destinées à la vente pour légumes, fleurs, cultures fourragères, plantes à fibres (hors lin textile), PPAM, cultures industrielles diverses. 
</t>
        </r>
        <r>
          <rPr>
            <b/>
            <sz val="9"/>
            <color indexed="81"/>
            <rFont val="Tahoma"/>
            <family val="2"/>
          </rPr>
          <t>Les semences pour céréales oléoprotéagineux sont à enregistrer avec les céréales, oléagineux et protéagineux</t>
        </r>
      </text>
    </comment>
    <comment ref="E35" authorId="0" shapeId="0" xr:uid="{72E5EAC9-A930-45DD-A1B9-D7A4E636420A}">
      <text>
        <r>
          <rPr>
            <b/>
            <sz val="9"/>
            <color indexed="81"/>
            <rFont val="Tahoma"/>
            <family val="2"/>
          </rPr>
          <t>FOURCADE Annabel:</t>
        </r>
        <r>
          <rPr>
            <sz val="9"/>
            <color indexed="81"/>
            <rFont val="Tahoma"/>
            <family val="2"/>
          </rPr>
          <t xml:space="preserve">
Légumes frais (maraîchage ou industrie), plants de légumes, melons ou fraises (y compris ail, échalote, patate douce), pommes de terre primeurs ou nouvelles
</t>
        </r>
      </text>
    </comment>
    <comment ref="E46" authorId="0" shapeId="0" xr:uid="{C5F6899F-6CE6-4A33-85E0-8E911EF38780}">
      <text>
        <r>
          <rPr>
            <b/>
            <sz val="9"/>
            <color indexed="81"/>
            <rFont val="Tahoma"/>
            <family val="2"/>
          </rPr>
          <t>FOURCADE Annabel:</t>
        </r>
        <r>
          <rPr>
            <sz val="9"/>
            <color indexed="81"/>
            <rFont val="Tahoma"/>
            <family val="2"/>
          </rPr>
          <t xml:space="preserve">
Pas de prise en compte de la production de reines et d'essaims dans la typologie</t>
        </r>
      </text>
    </comment>
    <comment ref="E53" authorId="0" shapeId="0" xr:uid="{4BD380B5-C2C0-4848-9933-CA0B360EE873}">
      <text>
        <r>
          <rPr>
            <b/>
            <sz val="9"/>
            <color indexed="81"/>
            <rFont val="Tahoma"/>
            <family val="2"/>
          </rPr>
          <t>FOURCADE Annabel:</t>
        </r>
        <r>
          <rPr>
            <sz val="9"/>
            <color indexed="81"/>
            <rFont val="Tahoma"/>
            <family val="2"/>
          </rPr>
          <t xml:space="preserve">
Bovins présents sur l’exploitation qui vont partir à la boucherie (tous bovins, sauf veaux, génisses de renouvellement, vaches allaitantes et taureaux). 
Le nombre de bovins présents sur l'exploitation peut être différent du nombre de sorties annuelles.</t>
        </r>
      </text>
    </comment>
    <comment ref="E58" authorId="0" shapeId="0" xr:uid="{1415DD14-CAD0-4A08-94AA-C05BD74FC31C}">
      <text>
        <r>
          <rPr>
            <b/>
            <sz val="9"/>
            <color indexed="81"/>
            <rFont val="Tahoma"/>
            <family val="2"/>
          </rPr>
          <t>FOURCADE Annabel:</t>
        </r>
        <r>
          <rPr>
            <sz val="9"/>
            <color indexed="81"/>
            <rFont val="Tahoma"/>
            <family val="2"/>
          </rPr>
          <t xml:space="preserve">
Les bœufs sont compris dans cette catégorie</t>
        </r>
      </text>
    </comment>
    <comment ref="E65" authorId="0" shapeId="0" xr:uid="{2B726B66-0326-4E98-B271-FBDE3093E446}">
      <text>
        <r>
          <rPr>
            <b/>
            <sz val="9"/>
            <color indexed="81"/>
            <rFont val="Tahoma"/>
            <family val="2"/>
          </rPr>
          <t>FOURCADE Annabel:</t>
        </r>
        <r>
          <rPr>
            <sz val="9"/>
            <color indexed="81"/>
            <rFont val="Tahoma"/>
            <family val="2"/>
          </rPr>
          <t xml:space="preserve">
Pas de précision sur la fonction de reproduction</t>
        </r>
      </text>
    </comment>
    <comment ref="E76" authorId="0" shapeId="0" xr:uid="{BCC1C9DB-A55D-4ABB-9990-C394EA3B0E5D}">
      <text>
        <r>
          <rPr>
            <b/>
            <sz val="9"/>
            <color indexed="81"/>
            <rFont val="Tahoma"/>
            <family val="2"/>
          </rPr>
          <t>FOURCADE Annabel:</t>
        </r>
        <r>
          <rPr>
            <sz val="9"/>
            <color indexed="81"/>
            <rFont val="Tahoma"/>
            <family val="2"/>
          </rPr>
          <t xml:space="preserve">
Les agneaux à l'engraissement ne sont pas pris en compte dans la typologie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<sst xmlns="http://schemas.openxmlformats.org/spreadsheetml/2006/main" count="12575" uniqueCount="1235">
  <si>
    <t>INOSYS Transfert</t>
  </si>
  <si>
    <t>Outil de typage</t>
  </si>
  <si>
    <t>Conception et développement : Annabel FOURCADE - PEP CRAO</t>
  </si>
  <si>
    <t>Ce fichier a été conçu par le Pôle Economie et Prospective (PEP) des Chambres d'agriculture d'Occitanie, 
dans le cadre du projet INSOSYS Transfert</t>
  </si>
  <si>
    <t>Pour toute question, contactez le PEP Occitanie :</t>
  </si>
  <si>
    <t xml:space="preserve">pole.economie@occitanie.chambagri.fr </t>
  </si>
  <si>
    <t>Utilisation de l'outil de typage :</t>
  </si>
  <si>
    <r>
      <t>① Aller dans l'onglet</t>
    </r>
    <r>
      <rPr>
        <b/>
        <sz val="11"/>
        <color theme="5"/>
        <rFont val="Calibri"/>
        <family val="2"/>
      </rPr>
      <t xml:space="preserve"> "Accueil"</t>
    </r>
    <r>
      <rPr>
        <sz val="11"/>
        <color theme="1"/>
        <rFont val="Calibri"/>
        <family val="2"/>
        <scheme val="minor"/>
      </rPr>
      <t xml:space="preserve"> : sélectionner l'ex-région dans laquelle se situe l'exploitation étudiée et cocher les ateliers présents sur cette exploitation</t>
    </r>
  </si>
  <si>
    <r>
      <t xml:space="preserve">② Cliquer sur le bouton </t>
    </r>
    <r>
      <rPr>
        <b/>
        <i/>
        <sz val="11"/>
        <color theme="1"/>
        <rFont val="Calibri"/>
        <family val="2"/>
        <scheme val="minor"/>
      </rPr>
      <t>"Valider"</t>
    </r>
    <r>
      <rPr>
        <sz val="11"/>
        <color theme="1"/>
        <rFont val="Calibri"/>
        <family val="2"/>
        <scheme val="minor"/>
      </rPr>
      <t xml:space="preserve"> : Cela vous amène sur l'onglet</t>
    </r>
    <r>
      <rPr>
        <b/>
        <sz val="11"/>
        <color theme="9"/>
        <rFont val="Calibri"/>
        <family val="2"/>
      </rPr>
      <t xml:space="preserve"> "saisie"</t>
    </r>
  </si>
  <si>
    <r>
      <t xml:space="preserve">③ Remplissez les valeurs correspondant à l'exploitation étudiée dans la colonne </t>
    </r>
    <r>
      <rPr>
        <b/>
        <i/>
        <sz val="11"/>
        <color theme="1"/>
        <rFont val="Calibri"/>
        <family val="2"/>
      </rPr>
      <t>"valeur exploitation"</t>
    </r>
  </si>
  <si>
    <r>
      <t xml:space="preserve">④ Cliquer sur le bouton </t>
    </r>
    <r>
      <rPr>
        <b/>
        <i/>
        <sz val="11"/>
        <color theme="1"/>
        <rFont val="Calibri"/>
        <family val="2"/>
      </rPr>
      <t>"Affecter la typologie"</t>
    </r>
    <r>
      <rPr>
        <sz val="11"/>
        <color theme="1"/>
        <rFont val="Calibri"/>
        <family val="2"/>
        <scheme val="minor"/>
      </rPr>
      <t xml:space="preserve"> afin d'attribuer les différents niveaux de typlogie pour l'exploitation étudiée</t>
    </r>
  </si>
  <si>
    <r>
      <t xml:space="preserve">Il est possible d'afficher tous les ateliers en cliquant sur le bouton </t>
    </r>
    <r>
      <rPr>
        <b/>
        <i/>
        <sz val="11"/>
        <color theme="1"/>
        <rFont val="Calibri"/>
        <family val="2"/>
      </rPr>
      <t>"Afficher tous les ateliers"</t>
    </r>
  </si>
  <si>
    <r>
      <t xml:space="preserve">Il est possible de remettre à 0 toutes les valeurs saisies en cliquant sur le bouton </t>
    </r>
    <r>
      <rPr>
        <b/>
        <i/>
        <sz val="11"/>
        <color theme="1"/>
        <rFont val="Calibri"/>
        <family val="2"/>
      </rPr>
      <t>"Initialiser la saisie"</t>
    </r>
  </si>
  <si>
    <t>Sources utilisées :</t>
  </si>
  <si>
    <r>
      <rPr>
        <sz val="11"/>
        <color theme="1"/>
        <rFont val="Calibri"/>
        <family val="2"/>
      </rPr>
      <t>Typologie INOSYS Nouveau Regard, 2020 -</t>
    </r>
    <r>
      <rPr>
        <u/>
        <sz val="11"/>
        <color theme="10"/>
        <rFont val="Calibri"/>
        <family val="2"/>
        <scheme val="minor"/>
      </rPr>
      <t xml:space="preserve"> Chambres d'Agriculture : https://chambres-agriculture.fr/informations-economiques/inosys-references-systemes/typologie-inosys/</t>
    </r>
  </si>
  <si>
    <r>
      <rPr>
        <sz val="11"/>
        <color theme="1"/>
        <rFont val="Calibri"/>
        <family val="2"/>
      </rPr>
      <t xml:space="preserve">PBS, 2017 - AGRESTE </t>
    </r>
    <r>
      <rPr>
        <u/>
        <sz val="11"/>
        <color theme="10"/>
        <rFont val="Calibri"/>
        <family val="2"/>
        <scheme val="minor"/>
      </rPr>
      <t>: https://agreste.agriculture.gouv.fr/agreste-web/download/methode/N-PBS-2017/Tableau%20des%20Coefficients%20de%20Production%20Brute%20Standard%20en%202017.xlsx</t>
    </r>
  </si>
  <si>
    <r>
      <rPr>
        <sz val="11"/>
        <color theme="1"/>
        <rFont val="Calibri"/>
        <family val="2"/>
      </rPr>
      <t>UGB - AGRESTE :</t>
    </r>
    <r>
      <rPr>
        <u/>
        <sz val="11"/>
        <color theme="10"/>
        <rFont val="Calibri"/>
        <family val="2"/>
        <scheme val="minor"/>
      </rPr>
      <t xml:space="preserve"> https://www.google.com/url?sa=t&amp;source=web&amp;rct=j&amp;opi=89978449&amp;url=https://agreste.agriculture.gouv.fr/agreste-web/download/methode/S-RA%25202020/note_evolution_UGB_bovins_RA2010-2020.docx</t>
    </r>
  </si>
  <si>
    <t>A masquer</t>
  </si>
  <si>
    <t>OUTIL DE TYPAGE INOSYS</t>
  </si>
  <si>
    <t>Dans quelle région (ancienne) se situe l'exploitation ?</t>
  </si>
  <si>
    <t>auvergne</t>
  </si>
  <si>
    <t>variable</t>
  </si>
  <si>
    <t>valeur</t>
  </si>
  <si>
    <t>Avez-vous un ou plusieurs de ces ateliers ? Cliquez sur les icones correspondantes aux ateliers de l'exploitation</t>
  </si>
  <si>
    <t>maraichage</t>
  </si>
  <si>
    <t>viticulture</t>
  </si>
  <si>
    <t>fruitiers</t>
  </si>
  <si>
    <t>cultures_spe</t>
  </si>
  <si>
    <t>horti_pepi</t>
  </si>
  <si>
    <t>foret</t>
  </si>
  <si>
    <t>gc</t>
  </si>
  <si>
    <t>bovin_lait</t>
  </si>
  <si>
    <t>ovins</t>
  </si>
  <si>
    <t>caprin</t>
  </si>
  <si>
    <t>bovin_viande</t>
  </si>
  <si>
    <t>equin</t>
  </si>
  <si>
    <t>porcin</t>
  </si>
  <si>
    <t>volaille_chair</t>
  </si>
  <si>
    <t>palmipede</t>
  </si>
  <si>
    <t>volaille_pondeuse</t>
  </si>
  <si>
    <t>lapin</t>
  </si>
  <si>
    <t>apiculture_et_autre</t>
  </si>
  <si>
    <t>Données de l'exploitation</t>
  </si>
  <si>
    <t>Les précisions sur les des productions sont en commentaire, visibles au survol de la cellule</t>
  </si>
  <si>
    <t>ordre</t>
  </si>
  <si>
    <t>categorie</t>
  </si>
  <si>
    <t>var_filtre</t>
  </si>
  <si>
    <t>Filière</t>
  </si>
  <si>
    <t>Critère</t>
  </si>
  <si>
    <t>Valeur de l'exploitation</t>
  </si>
  <si>
    <t>Nom variable</t>
  </si>
  <si>
    <t>Calcul PBS</t>
  </si>
  <si>
    <t>valeurs_vierges</t>
  </si>
  <si>
    <t>vegetal</t>
  </si>
  <si>
    <t>1_surface</t>
  </si>
  <si>
    <t>SAU totale (Hectares)</t>
  </si>
  <si>
    <t>sau_tot</t>
  </si>
  <si>
    <t>SAU Cultures fourragères et surfaces toujours en herbe  (Hectares)</t>
  </si>
  <si>
    <t>Cultures spéciales haute valeur ajoutée</t>
  </si>
  <si>
    <t>SAU Plantes à parfum, aromatiques, médicinales (Hectares)</t>
  </si>
  <si>
    <t>sau_ppam</t>
  </si>
  <si>
    <t>SAU tabac (Hectares)</t>
  </si>
  <si>
    <t>sau_tabac</t>
  </si>
  <si>
    <t>SAU houblon (Hectares)</t>
  </si>
  <si>
    <t>sau_houblon</t>
  </si>
  <si>
    <t>SAU champignons ( /!\ en 100m²)</t>
  </si>
  <si>
    <t>sau_champignons</t>
  </si>
  <si>
    <t>Quantités produites d'endives de forçage (en Tonne)</t>
  </si>
  <si>
    <t>tonne_endives</t>
  </si>
  <si>
    <t>SAU arbres truffiers (Hectares)</t>
  </si>
  <si>
    <t>culture_truffes</t>
  </si>
  <si>
    <t>Forêt et autres cultures permanentes</t>
  </si>
  <si>
    <t>SAU bois et forêts (Hectares)</t>
  </si>
  <si>
    <t>sau_forets</t>
  </si>
  <si>
    <t>SAU en sapins (Hectares)</t>
  </si>
  <si>
    <t>sau_sapins</t>
  </si>
  <si>
    <t>SAU autres cultures permanentes et cultures énergétiques</t>
  </si>
  <si>
    <t>sau_biomasse</t>
  </si>
  <si>
    <t>Fruitiers</t>
  </si>
  <si>
    <t>SAU fruits à pépins (Hectares)</t>
  </si>
  <si>
    <t>sau_fruit_pepin</t>
  </si>
  <si>
    <t>SAU fruits à noyaux  (Hectares)</t>
  </si>
  <si>
    <t>sau_fruit_noyau</t>
  </si>
  <si>
    <t>SAU fruits à coques  (Hectares)</t>
  </si>
  <si>
    <t>sau_fruit_coque</t>
  </si>
  <si>
    <t>SAU Agrumes  (Hectares)</t>
  </si>
  <si>
    <t>sau_agrume</t>
  </si>
  <si>
    <t>SAU vigne à raisin de table  (Hectares)</t>
  </si>
  <si>
    <t>sau_vigne_table</t>
  </si>
  <si>
    <t>SAU petits fruits (hors fraises)  (Hectares)</t>
  </si>
  <si>
    <t>sau_petits_fruits</t>
  </si>
  <si>
    <t>Grandes cultures</t>
  </si>
  <si>
    <r>
      <t>SAU Céréales Oléagineux Protéagineux</t>
    </r>
    <r>
      <rPr>
        <sz val="11"/>
        <color rgb="FFC00000"/>
        <rFont val="Calibri"/>
        <family val="2"/>
      </rPr>
      <t xml:space="preserve"> (yc semences)</t>
    </r>
    <r>
      <rPr>
        <sz val="11"/>
        <color theme="1"/>
        <rFont val="Calibri"/>
        <family val="2"/>
        <scheme val="minor"/>
      </rPr>
      <t xml:space="preserve"> et légumes secs (Hectares)</t>
    </r>
  </si>
  <si>
    <t>sau_cop</t>
  </si>
  <si>
    <t>SAU plantes à fibres (hors lin) (Hectares)</t>
  </si>
  <si>
    <t>sau_fibres</t>
  </si>
  <si>
    <t>SAU Lin fibre ou lin textile  (Hectares)</t>
  </si>
  <si>
    <t>sau_lin</t>
  </si>
  <si>
    <t>SAU PDT hors primeurs (Hectares)</t>
  </si>
  <si>
    <t>sau_pdt</t>
  </si>
  <si>
    <t>SAU luzerne déshydratée (Hectares)</t>
  </si>
  <si>
    <t>sau_luzerne</t>
  </si>
  <si>
    <t>SAU betteraves sucrières et portes-graines (Hectares)</t>
  </si>
  <si>
    <t>sau_betteraves_pg</t>
  </si>
  <si>
    <t>SAU autres plantes industrielles (Hectares)</t>
  </si>
  <si>
    <t>sau_autres_indus</t>
  </si>
  <si>
    <t>SAU semences (hors COP)  (Hectares)</t>
  </si>
  <si>
    <t>sau_semences_hors_cop</t>
  </si>
  <si>
    <t>SAU endives racines  (Hectares)</t>
  </si>
  <si>
    <t>sau_endive</t>
  </si>
  <si>
    <t>Présence d'irrigation</t>
  </si>
  <si>
    <t>non</t>
  </si>
  <si>
    <t>irrigation</t>
  </si>
  <si>
    <t>Horti-pépi</t>
  </si>
  <si>
    <t>SAU en horticulture sous serre ou sous autre abri (accessible) (Hectares)</t>
  </si>
  <si>
    <t>sau_horticulture_serre</t>
  </si>
  <si>
    <t>SAU en horticulture de plein air (Hectares)</t>
  </si>
  <si>
    <t>sau_horticulture_plein_air</t>
  </si>
  <si>
    <t>SAU en pépinière (Hectares)</t>
  </si>
  <si>
    <t>sau_pepiniere</t>
  </si>
  <si>
    <t>Maraichage et légumes</t>
  </si>
  <si>
    <t>SAU légumes plein champs (yc PDT primeur, fraise, melon et ail) (Hectares)</t>
  </si>
  <si>
    <t>sau_lpc</t>
  </si>
  <si>
    <t>Nombre d'espèces légumières cultivées en plein champ</t>
  </si>
  <si>
    <t>nb_esp_leg</t>
  </si>
  <si>
    <t>SAU légumes sous serre Chaude  (m²)</t>
  </si>
  <si>
    <t>sau_leg_serre_chaude_m2</t>
  </si>
  <si>
    <t>SAU légumes sous serre Froide (m²)</t>
  </si>
  <si>
    <t>sau_leg_serre_froide_m2</t>
  </si>
  <si>
    <t>maraichage_tot</t>
  </si>
  <si>
    <t>SAU légumes sous serre - TOTAL (Hectares) - CALCUL</t>
  </si>
  <si>
    <t>sau_leg_serre</t>
  </si>
  <si>
    <t>Viticulture</t>
  </si>
  <si>
    <t>SAU vigne à raisin de cuve (sans AOP, IGP) (Hectares)</t>
  </si>
  <si>
    <t>sau_vigne_autre</t>
  </si>
  <si>
    <t>SAU vigne pour production en AOP (Hectares)</t>
  </si>
  <si>
    <t>sau_vigne_aop</t>
  </si>
  <si>
    <t>SAU vigne pour production en IGP (Hectares)</t>
  </si>
  <si>
    <t>sau_vigne_igp</t>
  </si>
  <si>
    <t>Volume de récolte apportée en cave coopérative (HectoLitres)</t>
  </si>
  <si>
    <t>vol_cave_coop</t>
  </si>
  <si>
    <t>Volume de récolte stockée en cave particulière (HectoLitres)</t>
  </si>
  <si>
    <t>vol_cave_part</t>
  </si>
  <si>
    <t>viticulture_tot</t>
  </si>
  <si>
    <t>Volume de la récolte totale (HectoLitres) -CALCUL</t>
  </si>
  <si>
    <t>vol_tot</t>
  </si>
  <si>
    <t>animal</t>
  </si>
  <si>
    <t>Apiculture</t>
  </si>
  <si>
    <t>Nombre total de ruches</t>
  </si>
  <si>
    <t>nb_ruches</t>
  </si>
  <si>
    <t xml:space="preserve">Production de produits à base de miel </t>
  </si>
  <si>
    <t>transfo_miel</t>
  </si>
  <si>
    <t>Autres élevages</t>
  </si>
  <si>
    <t>Atelier animal autre (gibier, escargots, bison, etc…)</t>
  </si>
  <si>
    <t>atelier_autre</t>
  </si>
  <si>
    <t>Bovin lait</t>
  </si>
  <si>
    <t>Nombre de vaches laitières</t>
  </si>
  <si>
    <t>nb_vaches_lait</t>
  </si>
  <si>
    <t>Transformation laitière</t>
  </si>
  <si>
    <t>transfo_lait_vache</t>
  </si>
  <si>
    <t>Bovin  viande</t>
  </si>
  <si>
    <t>Nombre de vaches allaitantes présentes sur l'exploitation</t>
  </si>
  <si>
    <t>nb_vaches_viande</t>
  </si>
  <si>
    <t>Nombre de naissances bovin par an</t>
  </si>
  <si>
    <t>nb_naissance_bovin</t>
  </si>
  <si>
    <t>Nombre de bovins en engraissement (yc femelles) présents sur l'exploitation</t>
  </si>
  <si>
    <t>nb_bovins_engraissement</t>
  </si>
  <si>
    <t>[BOUCHERIE] Nombre de sorties de veaux (mâles et femelles)  entre 4-6 mois inclus</t>
  </si>
  <si>
    <t>sortie_veaux_4_6mois_boucherie</t>
  </si>
  <si>
    <t>[BOUCHERIE] Nombre de sorties de veaux (mâles et femelles) entre 7-10 mois inclus</t>
  </si>
  <si>
    <t>sortie_veaux_7_10mois_boucherie</t>
  </si>
  <si>
    <t>[BOUCHERIE] Nombre de sorties de mâles de 11 mois à 14 mois inclus</t>
  </si>
  <si>
    <t>sortie_male_11_14mois_boucherie</t>
  </si>
  <si>
    <t>[BOUCHERIE] Nombre de sorties de mâles de 15 mois à 24 mois inclus</t>
  </si>
  <si>
    <t>sortie_male_15_24mois_boucherie</t>
  </si>
  <si>
    <t>[BOUCHERIE] Nombre de sorties de mâles de plus de 24 mois</t>
  </si>
  <si>
    <t>sortie_male_plus_24mois_boucherie</t>
  </si>
  <si>
    <t>[BOUCHERIE] Nombre de sorties femelles - De plus de 10 mois</t>
  </si>
  <si>
    <t>sortie_femelles_11_36mois_boucherie</t>
  </si>
  <si>
    <t>[Elevage] Nombre de sorties de mâles de broutards de 4 mois à 10 mois inclus</t>
  </si>
  <si>
    <t xml:space="preserve">sortie_broutards_4_10mois_elevage </t>
  </si>
  <si>
    <t>[Elevage] Nombre de sorties de mâles de broutards repoussés de 11 mois à 14 mois inclus</t>
  </si>
  <si>
    <t xml:space="preserve">sortie_broutards_11_14mois_elevage </t>
  </si>
  <si>
    <t>[Elevage] Nombre de sorties bovins mâles de plus de 14 mois</t>
  </si>
  <si>
    <t>sortie_bovin_plus_14mois_elevage</t>
  </si>
  <si>
    <t>Caprin</t>
  </si>
  <si>
    <t>Nombre de chèvres</t>
  </si>
  <si>
    <t>nb_chevres</t>
  </si>
  <si>
    <t>transfo_lait</t>
  </si>
  <si>
    <t>Equins</t>
  </si>
  <si>
    <t>Nombre de juments et ponettes de trait</t>
  </si>
  <si>
    <t>nb_juments_ponettes</t>
  </si>
  <si>
    <t>Nombre de chevaux de selle</t>
  </si>
  <si>
    <t>nb_chevaux_selle</t>
  </si>
  <si>
    <t>Nombre de chevaux de course</t>
  </si>
  <si>
    <t>nb_chevaux_course</t>
  </si>
  <si>
    <t>Nombre d'équidés autres (hors juments, ponettes de trait et chevaux de selle)</t>
  </si>
  <si>
    <t>nb_equides_autres</t>
  </si>
  <si>
    <t>equin_tot</t>
  </si>
  <si>
    <t>Total équidés -CALCUL</t>
  </si>
  <si>
    <t>tot_equide</t>
  </si>
  <si>
    <t>Présence d'une activité de loisir équine</t>
  </si>
  <si>
    <t>activite_loisir</t>
  </si>
  <si>
    <t>Lapins</t>
  </si>
  <si>
    <t>Nombre de lapines mères</t>
  </si>
  <si>
    <t>nb_lapines_viande</t>
  </si>
  <si>
    <t>Nombre de lapins en engraissement</t>
  </si>
  <si>
    <t>nb_lapins_engrais</t>
  </si>
  <si>
    <t>lapin_tot</t>
  </si>
  <si>
    <t>Nombre total de lapins/lapines - CALCUL</t>
  </si>
  <si>
    <t>nb_lapins_tot</t>
  </si>
  <si>
    <t>ovin</t>
  </si>
  <si>
    <t>Ovins lait</t>
  </si>
  <si>
    <t>Nombre de brebis laitières</t>
  </si>
  <si>
    <t>nb_brebis_lait</t>
  </si>
  <si>
    <t>transfo_lait_brebis</t>
  </si>
  <si>
    <t>Ovins viande</t>
  </si>
  <si>
    <t>Nombre de brebis allaitantes</t>
  </si>
  <si>
    <t>nb_brebis_viande</t>
  </si>
  <si>
    <t>ovin_tot</t>
  </si>
  <si>
    <t>Ovins</t>
  </si>
  <si>
    <t>Nombre total de brebis - CALCUL</t>
  </si>
  <si>
    <t>nb_brebis</t>
  </si>
  <si>
    <t>Palmipèdes</t>
  </si>
  <si>
    <t>Nombre d'oies et canards à gaver par an</t>
  </si>
  <si>
    <t>nb_palmipedes_a_gaver</t>
  </si>
  <si>
    <t>Nombre d'oies et canards en gavage par an</t>
  </si>
  <si>
    <t>nb_palmipedes_en_gavage</t>
  </si>
  <si>
    <t>Porcs</t>
  </si>
  <si>
    <t>Nombre de truies reproductrices</t>
  </si>
  <si>
    <t>nb_truies</t>
  </si>
  <si>
    <t>Places de porcs en engraissement + post sevrage</t>
  </si>
  <si>
    <t>nb_places_engrais_porc</t>
  </si>
  <si>
    <t>Volailles de chair</t>
  </si>
  <si>
    <t>Nombre de poulets de chair et coq, dindes et dindons, canards à rôtir, pintades et oies à rôtir par an</t>
  </si>
  <si>
    <t>nb_volailles_chair</t>
  </si>
  <si>
    <t>Nombre d'autruches par an</t>
  </si>
  <si>
    <t>nb_autruches</t>
  </si>
  <si>
    <t>Nombre de cailles et pigeons par an</t>
  </si>
  <si>
    <t>nb_cailles_pigeons</t>
  </si>
  <si>
    <t>Superficie bâtiments volailles de chair (m²)</t>
  </si>
  <si>
    <t>superf_bat_volailles</t>
  </si>
  <si>
    <t>Volailles pondeuses</t>
  </si>
  <si>
    <t>Nombre de volailles pondeuses d'œufs de consommation par an</t>
  </si>
  <si>
    <t>nb_volailles_pondeuses_conso</t>
  </si>
  <si>
    <t>Nombre de poulettes par an</t>
  </si>
  <si>
    <t>nb_poulettes</t>
  </si>
  <si>
    <t>Nombre de volailles pondeuses pour la reproduction (œufs à couver) par an</t>
  </si>
  <si>
    <t>nb_volailles_pondeuses_repro</t>
  </si>
  <si>
    <t>volaille_pondeuse_tot</t>
  </si>
  <si>
    <t>Nombre total de volailles pondeuses - CALCUL</t>
  </si>
  <si>
    <t>nb_volailles_pondeuses</t>
  </si>
  <si>
    <t>Présence circuits courts volailles et œuf</t>
  </si>
  <si>
    <t>presence_courts_volailles</t>
  </si>
  <si>
    <t>tot</t>
  </si>
  <si>
    <t>sau_tot_calculee</t>
  </si>
  <si>
    <t>TOTAL</t>
  </si>
  <si>
    <t>tot_pbs</t>
  </si>
  <si>
    <t>Niveau de la typologie</t>
  </si>
  <si>
    <t>Typologie de l'exploitation</t>
  </si>
  <si>
    <t>Code typologique</t>
  </si>
  <si>
    <t>Descriptif détaillé de la typologie</t>
  </si>
  <si>
    <t>Niveau 1</t>
  </si>
  <si>
    <t>NEH</t>
  </si>
  <si>
    <t>Non affecté</t>
  </si>
  <si>
    <t>Niveau 2</t>
  </si>
  <si>
    <t>NEH2</t>
  </si>
  <si>
    <t>Niveau 3</t>
  </si>
  <si>
    <t>NEH22</t>
  </si>
  <si>
    <t>Niveau 4</t>
  </si>
  <si>
    <t>NEH222</t>
  </si>
  <si>
    <t>Niveau 5</t>
  </si>
  <si>
    <t>NEH2221</t>
  </si>
  <si>
    <t>Niveau 6</t>
  </si>
  <si>
    <t>Niveau 7</t>
  </si>
  <si>
    <t>Niveau 8</t>
  </si>
  <si>
    <t>Variable_saisie</t>
  </si>
  <si>
    <t>type_valeur</t>
  </si>
  <si>
    <t>type</t>
  </si>
  <si>
    <t>a_copier_vba DECLARATION</t>
  </si>
  <si>
    <t>a_copier_vba RECUPERATION</t>
  </si>
  <si>
    <t>Variable</t>
  </si>
  <si>
    <t>endives_forcage</t>
  </si>
  <si>
    <t>oui</t>
  </si>
  <si>
    <t>sau_leg_serre_chaude</t>
  </si>
  <si>
    <t>sau_leg_serre_froide</t>
  </si>
  <si>
    <t>sortie_veaux_4_6mois</t>
  </si>
  <si>
    <t>sortie_veaux_7_10mois</t>
  </si>
  <si>
    <t>sortie_male_11_14mois</t>
  </si>
  <si>
    <t>sortie_male_15_24mois</t>
  </si>
  <si>
    <t>sortie_male_plus_24mois</t>
  </si>
  <si>
    <t>sortie_femelles_11_36mois</t>
  </si>
  <si>
    <t>nb_volailles_oeufs_couver</t>
  </si>
  <si>
    <t>PBS</t>
  </si>
  <si>
    <t>PBS_sau_ppam</t>
  </si>
  <si>
    <t>PBS_sau_tabac</t>
  </si>
  <si>
    <t>PBS_sau_houblon</t>
  </si>
  <si>
    <t>PBS_sau_champignons</t>
  </si>
  <si>
    <t>PBS_endives_forcage</t>
  </si>
  <si>
    <t>PBS_culture_truffes</t>
  </si>
  <si>
    <t>PBS_sau_sapins</t>
  </si>
  <si>
    <t>PBS_sau_biomasse</t>
  </si>
  <si>
    <t>PBS_sau_fruit_pepin</t>
  </si>
  <si>
    <t>PBS_sau_fruit_noyau</t>
  </si>
  <si>
    <t>PBS_sau_fruit_coque</t>
  </si>
  <si>
    <t>PBS_sau_agrume</t>
  </si>
  <si>
    <t>PBS_sau_vigne_table</t>
  </si>
  <si>
    <t>PBS_sau_petits_fruits</t>
  </si>
  <si>
    <t>PBS_sau_cop</t>
  </si>
  <si>
    <t>PBS_sau_fibres</t>
  </si>
  <si>
    <t>PBS_sau_lin</t>
  </si>
  <si>
    <t>PBS_sau_pdt</t>
  </si>
  <si>
    <t>PBS_sau_luzerne</t>
  </si>
  <si>
    <t>PBS_sau_betteraves_pg</t>
  </si>
  <si>
    <t>PBS_sau_autres_indus</t>
  </si>
  <si>
    <t>PBS_sau_semences_hors_cop</t>
  </si>
  <si>
    <t>PBS_tonne_endives</t>
  </si>
  <si>
    <t>PBS_sau_horticulture_serre</t>
  </si>
  <si>
    <t>PBS_sau_horticulture_plein_air</t>
  </si>
  <si>
    <t>PBS_sau_pepiniere</t>
  </si>
  <si>
    <t>PBS_sau_lpc</t>
  </si>
  <si>
    <t>PBS_sau_leg_serre</t>
  </si>
  <si>
    <t>PBS_sau_vigne_autre</t>
  </si>
  <si>
    <t>PBS_sau_vigne_aop</t>
  </si>
  <si>
    <t>PBS_sau_vigne_igp</t>
  </si>
  <si>
    <t>PBS_nb_ruches</t>
  </si>
  <si>
    <t>PBS_nb_vaches_lait</t>
  </si>
  <si>
    <t>PBS_nb_vaches_viande</t>
  </si>
  <si>
    <t>PBS_nb_bovins_engraissement</t>
  </si>
  <si>
    <t>PBS_sortie_veaux_4_6mois</t>
  </si>
  <si>
    <t>PBS_sortie_veaux_7_10mois</t>
  </si>
  <si>
    <t>PBS_sortie_male_11_14mois</t>
  </si>
  <si>
    <t>PBS_sortie_male_15_24mois</t>
  </si>
  <si>
    <t>PBS_sortie_male_plus_24mois</t>
  </si>
  <si>
    <t>PBS_sortie_femelles_11_36mois</t>
  </si>
  <si>
    <t>PBS_nb_chevres</t>
  </si>
  <si>
    <t>PBS_nb_juments_ponettes</t>
  </si>
  <si>
    <t>PBS_nb_chevaux_selle</t>
  </si>
  <si>
    <t>PBS_nb_chevaux_course</t>
  </si>
  <si>
    <t>PBS_nb_equides_autres</t>
  </si>
  <si>
    <t>PBS_tot_equide</t>
  </si>
  <si>
    <t>PBS_nb_lapines_viande</t>
  </si>
  <si>
    <t>PBS_nb_lapins_engrais</t>
  </si>
  <si>
    <t>PBS_nb_lapins_tot</t>
  </si>
  <si>
    <t>PBS_nb_brebis_lait</t>
  </si>
  <si>
    <t>PBS_nb_brebis_viande</t>
  </si>
  <si>
    <t>PBS_nb_brebis</t>
  </si>
  <si>
    <t>PBS_nb_palmipedes_a_gaver</t>
  </si>
  <si>
    <t>PBS_nb_palmipedes_en_gavage</t>
  </si>
  <si>
    <t>PBS_nb_truies</t>
  </si>
  <si>
    <t>PBS_nb_volailles_chair</t>
  </si>
  <si>
    <t>PBS_nb_autruches</t>
  </si>
  <si>
    <t>PBS_nb_cailles_pigeons</t>
  </si>
  <si>
    <t>PBS_nb_volailles_pondeuses_conso</t>
  </si>
  <si>
    <t>PBS_nb_volailles_oeufs_couver</t>
  </si>
  <si>
    <t>PBS_nb_poulettes</t>
  </si>
  <si>
    <t>PBS_nb_volailles_pondeuses_repro</t>
  </si>
  <si>
    <t>PBS_nb_volailles_pondeuses</t>
  </si>
  <si>
    <t>variable calculée</t>
  </si>
  <si>
    <t>sau_gc</t>
  </si>
  <si>
    <t>+</t>
  </si>
  <si>
    <t>sau_tot_fruitiers</t>
  </si>
  <si>
    <t>sau_vigne_cuve</t>
  </si>
  <si>
    <t>sau_tot_cul_permanentes</t>
  </si>
  <si>
    <t>ratio_sau_lpc_sur_tot</t>
  </si>
  <si>
    <t>ratio_forets_sur_tot</t>
  </si>
  <si>
    <t>nb_vaches</t>
  </si>
  <si>
    <t>tot_equin</t>
  </si>
  <si>
    <t>sau_fibre_tot</t>
  </si>
  <si>
    <t>sau_arboriculture</t>
  </si>
  <si>
    <t>sau_fruit</t>
  </si>
  <si>
    <t>sortie_veaux_4_10mois</t>
  </si>
  <si>
    <t>sortie_male_plus_11mois</t>
  </si>
  <si>
    <t>sortie_male_sup_4mois</t>
  </si>
  <si>
    <t>sau_horticulture</t>
  </si>
  <si>
    <t>PBS calculée</t>
  </si>
  <si>
    <t>PBS_prod_animales</t>
  </si>
  <si>
    <t>PBS_gc</t>
  </si>
  <si>
    <t>PBS_arboriculture</t>
  </si>
  <si>
    <t>PBS_maraichage</t>
  </si>
  <si>
    <t>PBS_sau_vigne_cuve</t>
  </si>
  <si>
    <t>UGB</t>
  </si>
  <si>
    <t>ugb_bovins_viande</t>
  </si>
  <si>
    <t>ugb_bovins_lait</t>
  </si>
  <si>
    <t>ugb_bovins</t>
  </si>
  <si>
    <t>ugb_brebis_viande</t>
  </si>
  <si>
    <t>ugb_brebis_lait</t>
  </si>
  <si>
    <t>ugb_caprins_lait</t>
  </si>
  <si>
    <t>ugb_chevaux_trait</t>
  </si>
  <si>
    <t>ugb_herbi_viande</t>
  </si>
  <si>
    <t>ugb_lait</t>
  </si>
  <si>
    <t>ugb_tot</t>
  </si>
  <si>
    <t>Ateliers</t>
  </si>
  <si>
    <t>maraichage_legumiers_significatif</t>
  </si>
  <si>
    <t>grandes_cultures_significatif</t>
  </si>
  <si>
    <t>cultures_industrielles_significatif</t>
  </si>
  <si>
    <t>viticulture_significatif</t>
  </si>
  <si>
    <t>fruits_significatif</t>
  </si>
  <si>
    <t>culture_speciale_significatif</t>
  </si>
  <si>
    <t>horticulture_significatif</t>
  </si>
  <si>
    <t>pepiniere_significatif</t>
  </si>
  <si>
    <t>bois_foret_significatif</t>
  </si>
  <si>
    <t>bovin_lait_significatif</t>
  </si>
  <si>
    <t>ovin_lait_significatif</t>
  </si>
  <si>
    <t>bovin_viande_significatif</t>
  </si>
  <si>
    <t>ovin_viande_significatif</t>
  </si>
  <si>
    <t>caprin_significatif</t>
  </si>
  <si>
    <t>equin_significatif</t>
  </si>
  <si>
    <t>jument_ponettes_significatif</t>
  </si>
  <si>
    <t>herbivores_viande_significatif</t>
  </si>
  <si>
    <t>lapin_significatif</t>
  </si>
  <si>
    <t>porcin_significatif</t>
  </si>
  <si>
    <t>volailles_chair_significatif</t>
  </si>
  <si>
    <t>volailles_pondeuses_significatif</t>
  </si>
  <si>
    <t>palmipedes_gras_significatif</t>
  </si>
  <si>
    <t>granivore_significatif</t>
  </si>
  <si>
    <t>apicole_significatif</t>
  </si>
  <si>
    <t>Code Typo Nouveau Regard</t>
  </si>
  <si>
    <t>Nouveau nom</t>
  </si>
  <si>
    <t>Descriptif</t>
  </si>
  <si>
    <t>N</t>
  </si>
  <si>
    <t>base INOSYS "Nouveau regard" (RA2020) : Petites, Moyennes et grandes exploitations + micro-exploitations repêchées</t>
  </si>
  <si>
    <t>Non_repechees</t>
  </si>
  <si>
    <t>Micro-exploitations non repêchées</t>
  </si>
  <si>
    <t>NNA</t>
  </si>
  <si>
    <t>Exploitations spécialisées en élevages apicoles, équins hors boucherie ou élevages particuliers</t>
  </si>
  <si>
    <t>NPV</t>
  </si>
  <si>
    <t>Exploitations exclusivement végétales</t>
  </si>
  <si>
    <t>NDE</t>
  </si>
  <si>
    <t>Exploitations avec divers petits élevages</t>
  </si>
  <si>
    <t>Exploitations avec élevages herbivores</t>
  </si>
  <si>
    <t>NEG</t>
  </si>
  <si>
    <t>Exploitations avec élevages granivores sans herbivore</t>
  </si>
  <si>
    <t>NNA1</t>
  </si>
  <si>
    <t>Exploitations spécialisées d'élevage apicole</t>
  </si>
  <si>
    <t>NNA2</t>
  </si>
  <si>
    <t>Exploitations spécialisées d'élevage équin hors boucherie</t>
  </si>
  <si>
    <t>NNA3</t>
  </si>
  <si>
    <t>Exploitations spécialisées d'élevages particuliers</t>
  </si>
  <si>
    <t>NPV1</t>
  </si>
  <si>
    <t>Exploitations spécialisées avec grandes cultures (COP, légumes secs, cultures industrielles)</t>
  </si>
  <si>
    <t>NPV2</t>
  </si>
  <si>
    <t>Exploitations avec cultures pérennes et/ou cultures annuelles autres que grandes cultures</t>
  </si>
  <si>
    <t>NPV3</t>
  </si>
  <si>
    <t>Exploitations spécialisées herbe, ou cultures pour production de biomasse ou matériaux</t>
  </si>
  <si>
    <t>NEH1</t>
  </si>
  <si>
    <t>Exploitations avec élevages herbivores non laitiers</t>
  </si>
  <si>
    <t>Exploitations avec élevages herbivores laitiers</t>
  </si>
  <si>
    <t>NEG1</t>
  </si>
  <si>
    <t>Exploitations avec élevages exclusivement avicoles</t>
  </si>
  <si>
    <t>NEG2</t>
  </si>
  <si>
    <t>Exploitations avec élevages exclusivement porcins</t>
  </si>
  <si>
    <t>NEG3</t>
  </si>
  <si>
    <t>Exploitations avec élevages cunicoles et/ou polyélevages de granivores</t>
  </si>
  <si>
    <t>NNA11</t>
  </si>
  <si>
    <t>Exploitation d'élevage apicole à plus de 200 ruches</t>
  </si>
  <si>
    <t>NEG11</t>
  </si>
  <si>
    <t>Exploitations de polyculture-élevages exclusivement avicoles</t>
  </si>
  <si>
    <t>NNA111</t>
  </si>
  <si>
    <t xml:space="preserve">NAT - Exploitation d'élevage apicole à plus de 200 ruches avec transformation </t>
  </si>
  <si>
    <t>NPV11</t>
  </si>
  <si>
    <t>Exploitations spécialisées COP et/ou légumes secs</t>
  </si>
  <si>
    <t>NPV12</t>
  </si>
  <si>
    <t>Exploitations COP/grandes cultures avec cultures industrielle</t>
  </si>
  <si>
    <t>NPV21</t>
  </si>
  <si>
    <t>Exploitations végétales avec un atelier légumes frais, fraise ou melon significatif</t>
  </si>
  <si>
    <t>NPV22</t>
  </si>
  <si>
    <t>Exploitations végétales avec un atelier fruitier significatif</t>
  </si>
  <si>
    <t>NNA112</t>
  </si>
  <si>
    <t xml:space="preserve">NAT - Exploitation d'élevage apicole à plus de 200 ruches sans transformation </t>
  </si>
  <si>
    <t>NPV25</t>
  </si>
  <si>
    <t>Exploitations végétales avec un atelier de cultures particulières significatif (PPAM, tabac, houblon, champignon, endives de forcage, truffiers)</t>
  </si>
  <si>
    <t>NPV26</t>
  </si>
  <si>
    <t>Exploitations végétales mixtes</t>
  </si>
  <si>
    <t>NNA12</t>
  </si>
  <si>
    <t>Exploitations d'élevage apicole entre 50 à 200 ruches</t>
  </si>
  <si>
    <t>NEH11</t>
  </si>
  <si>
    <t>Exploitations de polyculture-élevages avec herbivores viandes</t>
  </si>
  <si>
    <t>NEH12</t>
  </si>
  <si>
    <t>Exploitations spécialisées d'élevages avec herbivores viande</t>
  </si>
  <si>
    <t>NEH21</t>
  </si>
  <si>
    <t>Exploitations de polyculture-élevages avec herbivores laitiers</t>
  </si>
  <si>
    <t>Exploitations spécialisées d'élevages avec herbivores laitiers</t>
  </si>
  <si>
    <t>NNA121</t>
  </si>
  <si>
    <t xml:space="preserve">NAT - Exploitation d'élevage apicole à moins de 200 ruches avec transformation </t>
  </si>
  <si>
    <t>NEG12</t>
  </si>
  <si>
    <t>Exploitations spécialisées d'élevages avicoles</t>
  </si>
  <si>
    <t>NEG21</t>
  </si>
  <si>
    <t>Exploitations de polyculture-élevages exclusivement porcin</t>
  </si>
  <si>
    <t>NEG22</t>
  </si>
  <si>
    <t>Exploitations spécialisées d'élevages porcins</t>
  </si>
  <si>
    <t>NEG31</t>
  </si>
  <si>
    <t>Exploitations de polyculture-élevages cunicoles et/ou polyélevages de granivores</t>
  </si>
  <si>
    <t>NEG32</t>
  </si>
  <si>
    <t>Exploitations spécialisées d'élevages cunicoles ou polyélevages de granivores</t>
  </si>
  <si>
    <t>NNA122</t>
  </si>
  <si>
    <t xml:space="preserve">NAT - Exploitation d'élevage apicole à moins de 200 ruches sans transformation </t>
  </si>
  <si>
    <t>NNA21</t>
  </si>
  <si>
    <t>NAT - Exploitations équines avec activité de loisirs</t>
  </si>
  <si>
    <t>NNA211</t>
  </si>
  <si>
    <t>NAT - Exploitations équines type fermes équestre et centres équestre</t>
  </si>
  <si>
    <t>NNA212</t>
  </si>
  <si>
    <t>NAT - Exploitations équines avec activité de loisir chevaux lourds et ânes</t>
  </si>
  <si>
    <t>NNA22</t>
  </si>
  <si>
    <t>NAT - Exploitations d'élevage équin sans activité de loisirs</t>
  </si>
  <si>
    <t>NNA221</t>
  </si>
  <si>
    <t>NAT - Exploitations d'élevage équin spécialisé chevaux de selle</t>
  </si>
  <si>
    <t>NNA222</t>
  </si>
  <si>
    <t xml:space="preserve">NAT - Exploitations d'élevage équin spécialisé chevaux de course </t>
  </si>
  <si>
    <t>NPV211</t>
  </si>
  <si>
    <t>Exploitations spécialisées maraichage ou légumes sous serre et/ou abris</t>
  </si>
  <si>
    <t>NPV212</t>
  </si>
  <si>
    <t>Exploitations spécialisées légumiers</t>
  </si>
  <si>
    <t>NNA223</t>
  </si>
  <si>
    <t>NAT - Exploitations d'élevage équin spécialisées en élevage de chevaux lourds et autres équidés</t>
  </si>
  <si>
    <t>NPV222</t>
  </si>
  <si>
    <t>Exploitations avec grandes cultures et fruitiers</t>
  </si>
  <si>
    <t>NPV111</t>
  </si>
  <si>
    <t>NAT - Exploitations spécialisées COP et/ou légumes secs irriguées</t>
  </si>
  <si>
    <t>NPV232</t>
  </si>
  <si>
    <t>Exploitations avec grandes cultures, horticultures et pépinières</t>
  </si>
  <si>
    <t>NPV112</t>
  </si>
  <si>
    <t>NAT - Exploitations spécialisées COP et/ou légumes secs non irriguées</t>
  </si>
  <si>
    <t>NPV121</t>
  </si>
  <si>
    <t>NAT - Exploitations spécialisées pommes de terre industrielles</t>
  </si>
  <si>
    <t>NPV261</t>
  </si>
  <si>
    <t>Exploitations végétales avec moins de 20 ha de grandes cultures</t>
  </si>
  <si>
    <t>NPV262</t>
  </si>
  <si>
    <t>Exploitations végétales avec plus de 20 ha de grandes cultures</t>
  </si>
  <si>
    <t>NEH111</t>
  </si>
  <si>
    <t>Exploitations de polyculture-élevages herbivores viandes</t>
  </si>
  <si>
    <t>NEH112</t>
  </si>
  <si>
    <t>Exploitations de polyculture-polyélevages herbivores viandes et granivores</t>
  </si>
  <si>
    <t>NEH121</t>
  </si>
  <si>
    <t>Exploitations spécialisées d'élevages herbivores viandes</t>
  </si>
  <si>
    <t>NEH122</t>
  </si>
  <si>
    <t>Exploitations de polyélevages herbivores viandes et granivores</t>
  </si>
  <si>
    <t>NEH211</t>
  </si>
  <si>
    <t>Exploitations de polyculture-élevages herbivores laitiers</t>
  </si>
  <si>
    <t>NEH212</t>
  </si>
  <si>
    <t>Exploitations de polyculture-polyélevages herbivores laitiers avec granivores et/ou herbivores viandes</t>
  </si>
  <si>
    <t>NEH221</t>
  </si>
  <si>
    <t>Exploitations spécialisées d'élevages herbivores laitiers</t>
  </si>
  <si>
    <t>Exploitations de polyélevages herbivores laitiers avec granivores et/ou herbivores viandes</t>
  </si>
  <si>
    <t>NEG121</t>
  </si>
  <si>
    <t>NAT - Exploitations spécialisées d'élevages de volailles pondeuses</t>
  </si>
  <si>
    <t>NEG122</t>
  </si>
  <si>
    <t>NAT - Exploitations spécialisées d'élevages de volailles de chair</t>
  </si>
  <si>
    <t>NEG123</t>
  </si>
  <si>
    <t>NAT - Exploitations spécialisées d'élevages de palmipèdes gras</t>
  </si>
  <si>
    <t>NEG124</t>
  </si>
  <si>
    <t>NAT - Exploitations spécialisées d'élevages avicoles multi-espèces</t>
  </si>
  <si>
    <t>NEG221</t>
  </si>
  <si>
    <t>NAT - Exploitations spécialisées d'élevages porcins naisseurs</t>
  </si>
  <si>
    <t>NEG222</t>
  </si>
  <si>
    <t>NAT - Exploitations spécialisées d'élevages porcins naisseurs - engraisseurs</t>
  </si>
  <si>
    <t>NEG223</t>
  </si>
  <si>
    <t>NAT - Exploitations spécialisées d'élevages porcins engraisseurs</t>
  </si>
  <si>
    <t>NPV1211</t>
  </si>
  <si>
    <t>NAT - Exploitations spécialisées betteraves industrielles irriguées</t>
  </si>
  <si>
    <t>NPV1212</t>
  </si>
  <si>
    <t>NAT - Exploitations spécialisées betteraves industrielles non irriguées</t>
  </si>
  <si>
    <t>NPV1221</t>
  </si>
  <si>
    <t>NAT - Exploitations spécialisées lin industriel irrigué</t>
  </si>
  <si>
    <t>NPV1222</t>
  </si>
  <si>
    <t>NAT - Exploitations spécialisées lin industriel non irrigué</t>
  </si>
  <si>
    <t>NPV1231</t>
  </si>
  <si>
    <t>NAT - Exploitations pommes de terre industrielles irriguées</t>
  </si>
  <si>
    <t>NPV1232</t>
  </si>
  <si>
    <t>NAT - Exploitations pommes de terre industrielles non irriguées</t>
  </si>
  <si>
    <t>NPV1241</t>
  </si>
  <si>
    <t>NAT - Exploitations mixtes COP et/ou légumes secs avec cultures industrielles irriguées</t>
  </si>
  <si>
    <t>NPV1242</t>
  </si>
  <si>
    <t>NAT - Exploitations mixtes COP et/ou légumes secs avec cultures industrielles non irriguées</t>
  </si>
  <si>
    <t>NPV2111</t>
  </si>
  <si>
    <t>NAT - Exploitations spécialisées maraîchage avec serres chauffées</t>
  </si>
  <si>
    <t>NPV2112</t>
  </si>
  <si>
    <t>NAT - Exploitations spécialisées maraîchage avec serres froides ou abris hauts</t>
  </si>
  <si>
    <t>NPV2113</t>
  </si>
  <si>
    <t>NAT - Exploitations spécialisées maraîchage plein champs ou abris bas</t>
  </si>
  <si>
    <t>NPV2122</t>
  </si>
  <si>
    <t>NAT - Exploitations spécialisées légumiers multi-espèces</t>
  </si>
  <si>
    <t>NPV2131</t>
  </si>
  <si>
    <t>NAT - Exploitations de grandes cultures dominantes avec diversification légumes</t>
  </si>
  <si>
    <t>NPV2132</t>
  </si>
  <si>
    <t>NAT - Exploitations mixtes grandes cultures et légumes</t>
  </si>
  <si>
    <t>NPV2211</t>
  </si>
  <si>
    <t>NAT - Exploitations fruitières spécialisées fruits à pépins</t>
  </si>
  <si>
    <t>NPV2212</t>
  </si>
  <si>
    <t>NAT - Exploitations fruitières spécialisées fruits à noyaux</t>
  </si>
  <si>
    <t>NPV2213</t>
  </si>
  <si>
    <t>NAT - Exploitations fruitières spécialisées fruits à coques</t>
  </si>
  <si>
    <t>NPV2214</t>
  </si>
  <si>
    <t>NAT - Exploitations fruitières spécialisées agrumes</t>
  </si>
  <si>
    <t>NPV2215</t>
  </si>
  <si>
    <t>NAT - Exploitations fruitières spécialisées petits fruits</t>
  </si>
  <si>
    <t>NPV2216</t>
  </si>
  <si>
    <t>NAT - Exploitations fruitières spécialisées raisins de table</t>
  </si>
  <si>
    <t>NPV2217</t>
  </si>
  <si>
    <t>NAT - Exploitations avec vergers mixtes</t>
  </si>
  <si>
    <t>NPV2221</t>
  </si>
  <si>
    <t>NAT - Exploitations avec grandes cultures dominantes, diversification fruitier</t>
  </si>
  <si>
    <t>NPV2222</t>
  </si>
  <si>
    <t>NAT - Exploitation avec polyculture grandes cultures et fruitiers</t>
  </si>
  <si>
    <t>NPV2311</t>
  </si>
  <si>
    <t>NAT - Exploitation spécialisées pépinière</t>
  </si>
  <si>
    <t>NPV2312</t>
  </si>
  <si>
    <t>NAT - Exploitations spécialisées horticulture</t>
  </si>
  <si>
    <t>NPV2313</t>
  </si>
  <si>
    <t>NAT - Exploitations mixtes horticulteurs-pépiniéristes</t>
  </si>
  <si>
    <t>NPV2321</t>
  </si>
  <si>
    <t>NAT - Exploitations avec grandes cultures dominantes, diversification horticulteurs et pépiniéristes</t>
  </si>
  <si>
    <t>NPV2322</t>
  </si>
  <si>
    <t>NAT - Exploitations polyculture grandes cultures et horticulteurs et pépiniéristes</t>
  </si>
  <si>
    <t>NPV2411</t>
  </si>
  <si>
    <t>Exploitations spécialisées viticulture - producteurs de vin ou d'alcool à base de raisin</t>
  </si>
  <si>
    <t>NPV2412</t>
  </si>
  <si>
    <t>Exploitations spécialisées viticulture - coopérateurs</t>
  </si>
  <si>
    <t>NPV2413</t>
  </si>
  <si>
    <t>Exploitations spécialisées viticulture - vendeurs de moûts ou raisins, ou mixtes</t>
  </si>
  <si>
    <t>NPV2421</t>
  </si>
  <si>
    <t>NAT - Exploitations avec grandes cultures dominantes, diversification viticulture</t>
  </si>
  <si>
    <t>NPV122</t>
  </si>
  <si>
    <t>NAT - Exploitations spécialisées betteraves industrielles</t>
  </si>
  <si>
    <t>NPV2511</t>
  </si>
  <si>
    <t>NAT - Exploitations spécialisées PPAM</t>
  </si>
  <si>
    <t>NPV2512</t>
  </si>
  <si>
    <t>NAT - Exploitations spécialisées champignons</t>
  </si>
  <si>
    <t>NPV2513</t>
  </si>
  <si>
    <t>NAT - Exploitations spécialisées houblon</t>
  </si>
  <si>
    <t>NPV2514</t>
  </si>
  <si>
    <t>NAT - Exploitations spécialisées tabac</t>
  </si>
  <si>
    <t>NPV2515</t>
  </si>
  <si>
    <t>NAT - Exploitations spécialisées endives</t>
  </si>
  <si>
    <t>NPV2516</t>
  </si>
  <si>
    <t>NAT - Exploitations mixtes de cultures particulières</t>
  </si>
  <si>
    <t>NPV2521</t>
  </si>
  <si>
    <t>NAT - Exploitations avec grandes cultures dominantes, diversification de cultures particulières</t>
  </si>
  <si>
    <t>NPV2522</t>
  </si>
  <si>
    <t>NAT - Exploitations avec polyculture grandes cultures et de cultures particulières</t>
  </si>
  <si>
    <t>NPV2611</t>
  </si>
  <si>
    <t>NAT - Exploitations avec cultures pérennes ou spécialisées mixtes arboriculture et viticulture</t>
  </si>
  <si>
    <t>NPV2612</t>
  </si>
  <si>
    <t>NAT - Exploitations avec cultures pérennes ou spécialisées mixtes arboriculture et maraichage</t>
  </si>
  <si>
    <t>NPV2613</t>
  </si>
  <si>
    <t>NAT - Exploitations avec cultures pérennes ou spécialisées mixtes diversifiées</t>
  </si>
  <si>
    <t>NEH1111</t>
  </si>
  <si>
    <t>Exploitations de polyculture-élevages herbivores viandes avec cultures pérennes et/ou cultures annuelles autres que grandes cultures</t>
  </si>
  <si>
    <t>NEH1112</t>
  </si>
  <si>
    <t>Exploitations de polyculture-élevages herbivores viandes avec grandes cultures prépondérantes</t>
  </si>
  <si>
    <t>NEH1113</t>
  </si>
  <si>
    <t>Exploitations de polyculture-élevages herbivores viandes avec grandes cultures secondaires</t>
  </si>
  <si>
    <t>NEH1121</t>
  </si>
  <si>
    <t>NAT - Exploitations polyculture-polyélevages herbivores viandes et granivores avec cultures pérennes et/ou cultures annuelles autres que grandes cultures</t>
  </si>
  <si>
    <t>NEH1122</t>
  </si>
  <si>
    <t>NAT - Exploitations polyculture-polyélevages herbivores viandes et granivores avec grandes cultures prépondérantes</t>
  </si>
  <si>
    <t>NEH1123</t>
  </si>
  <si>
    <t>NAT - Exploitations polyculture-polyélevages herbivores viandes et granivores avec grandes cultures secondaires</t>
  </si>
  <si>
    <t>NEH1211</t>
  </si>
  <si>
    <t>Exploitations spécialisées d'élevages bovins viandes</t>
  </si>
  <si>
    <t>NEH1212</t>
  </si>
  <si>
    <t>Exploitations spécialisées d'élevages ovins viandes</t>
  </si>
  <si>
    <t>NEH1213</t>
  </si>
  <si>
    <t>Exploitations d'élevages herbivores viandes équins et/ou mixtes</t>
  </si>
  <si>
    <t>NEH2111</t>
  </si>
  <si>
    <t>NAT - Exploitations de polyculture-élevages herbivores laitiers avec cultures pérennes et/ou cultures annuelles autres que grandes cultures</t>
  </si>
  <si>
    <t>NEH2112</t>
  </si>
  <si>
    <t>NAT - Exploitations de polyculture-élevages herbivores laitiers avec grandes cultures prépondérantes</t>
  </si>
  <si>
    <t>NEH2113</t>
  </si>
  <si>
    <t>NAT - Exploitations de polyculture-élevages herbivores laitiers avec grandes cultures secondaires</t>
  </si>
  <si>
    <t>NEH2121</t>
  </si>
  <si>
    <t>NAT - Exploitations polyculture-polyélevages herbivores laitiers avec granivores et/ou herbivores viandes avec cultures pérennes et/ou cultures annuelles autres que grandes cultures</t>
  </si>
  <si>
    <t>NEH2122</t>
  </si>
  <si>
    <t>NAT - Exploitations de polyculture-élevages herbivores laitiers avec granivores et/ou herbivores viandes avec grandes cultures prépondérantes</t>
  </si>
  <si>
    <t>NEH2123</t>
  </si>
  <si>
    <t>NAT - Exploitations polyculture-polyélevages herbivores laitiers avec granivores et/ou herbivores viandes avec grandes cultures secondaires</t>
  </si>
  <si>
    <t>NEH2211</t>
  </si>
  <si>
    <t>Exploitations spécialisées d'élevages bovins laitiers</t>
  </si>
  <si>
    <t>NEH2212</t>
  </si>
  <si>
    <t>Exploitations spécialisées d'élevages caprins laitiers</t>
  </si>
  <si>
    <t>NEH2213</t>
  </si>
  <si>
    <t>Exploitations spécialisées d'élevages ovins laitiers</t>
  </si>
  <si>
    <t>NEH2214</t>
  </si>
  <si>
    <t>Exploitations d'élevages laitiers multi-espèces</t>
  </si>
  <si>
    <t>NAT - Exploitations de polyélevage bovins laitiers avec granivores et/ou herbivores viandes</t>
  </si>
  <si>
    <t>NEH2222</t>
  </si>
  <si>
    <t>NAT - Exploitations de polyélevage caprins laitiers avec granivores et/ou herbivores viandes</t>
  </si>
  <si>
    <t>NEH2223</t>
  </si>
  <si>
    <t>NAT - Exploitations de polyélevage ovins laitiers avec granivores et/ou herbivores viandes</t>
  </si>
  <si>
    <t>NEH2224</t>
  </si>
  <si>
    <t>NAT - Exploitations de polyélevage d'élevages laitiers multi-espèces avec granivores et/ou herbivores viandes</t>
  </si>
  <si>
    <t>NEG1211</t>
  </si>
  <si>
    <t>NAT - Exploitations spécialisées d'élevages de volailles pondeuses d'oeufs de reproduction</t>
  </si>
  <si>
    <t>NEG1212</t>
  </si>
  <si>
    <t>NAT - Exploitations spécialisées d'élevages de volailles pondeuses d'oeufs de consommation</t>
  </si>
  <si>
    <t>NPV24111</t>
  </si>
  <si>
    <t>NAT - Exploitations spécialisées viticulture - producteurs de vin ou d'alcool à base de raisin AOP</t>
  </si>
  <si>
    <t>NPV24112</t>
  </si>
  <si>
    <t>NAT - Exploitations spécialisées viticulture - producteurs de vin ou d'alcool à base de raisin IGP</t>
  </si>
  <si>
    <t>NPV24113</t>
  </si>
  <si>
    <t>NAT - Exploitations spécialisées viticulture - producteurs de vin ou d'alcool à base de raisin appellations diverses ou sans appellation</t>
  </si>
  <si>
    <t>NPV24121</t>
  </si>
  <si>
    <t>NAT - Exploitations spécialisées viticulture - coopérateurs AOP</t>
  </si>
  <si>
    <t>NPV24122</t>
  </si>
  <si>
    <t>NAT - Exploitations spécialisées viticulture - coopérateurs IGP</t>
  </si>
  <si>
    <t>NPV24123</t>
  </si>
  <si>
    <t>NAT - Exploitations spécialisées viticulture - coopérateurs appellations diverses ou sans appellation</t>
  </si>
  <si>
    <t>NPV24131</t>
  </si>
  <si>
    <t>NAT - Exploitations spécialisées viticulture - vendeurs de moûts ou raisins, ou mixtes AOP</t>
  </si>
  <si>
    <t>NPV24132</t>
  </si>
  <si>
    <t>NAT - Exploitations spécialisées viticulture - vendeurs de moûts ou raisins, ou mixtes IGP</t>
  </si>
  <si>
    <t>NPV24133</t>
  </si>
  <si>
    <t>NAT - Exploitations spécialisées viticulture - vendeurs de moûts ou raisins, ou mixtes appellations diverses ou sans appellation</t>
  </si>
  <si>
    <t>NPV26111</t>
  </si>
  <si>
    <t>NAT - Exploitations avec cultures pérennes ou spécialisées mixtes viticulture et fruits à coques</t>
  </si>
  <si>
    <t>NPV26112</t>
  </si>
  <si>
    <t>NAT - Exploitations avec cultures pérennes ou spécialisées mixtes viticulture et production de fruits frais ou mixtes fruits coques et fruits frais</t>
  </si>
  <si>
    <t>NEH12111</t>
  </si>
  <si>
    <t>NAT - Exploitations spécialisées engraisseurs de bovins viandes</t>
  </si>
  <si>
    <t>NEH12112</t>
  </si>
  <si>
    <t>NAT - Exploitations spécialisées naisseurs-engraisseurs de veaux</t>
  </si>
  <si>
    <t>NEH12113</t>
  </si>
  <si>
    <t>NAT - Exploitations spécialisées naisseurs-engraisseurs d'autres bovins</t>
  </si>
  <si>
    <t>NEH12114</t>
  </si>
  <si>
    <t>NAT - Exploitations spécialisées naisseurs de bovins viandes</t>
  </si>
  <si>
    <t>NEH12115</t>
  </si>
  <si>
    <t>NAT - Exploitations spécialisées d'autres bovins viandes</t>
  </si>
  <si>
    <t>NEH22111</t>
  </si>
  <si>
    <t>NAT - Exploitations avec élevages bovins lait spécialisées - livreurs</t>
  </si>
  <si>
    <t>NEH22112</t>
  </si>
  <si>
    <t>NAT - Exploitations avec élevages bovins lait spécialisées - transformateurs</t>
  </si>
  <si>
    <t>NEH22121</t>
  </si>
  <si>
    <t>NAT - Exploitations avec élevages caprins lait spécialisées - livreurs</t>
  </si>
  <si>
    <t>NEH22122</t>
  </si>
  <si>
    <t>NAT - Exploitations avec élevages caprins lait spécialisées - transformateurs</t>
  </si>
  <si>
    <t>NEH22131</t>
  </si>
  <si>
    <t>NAT - Exploitations avec élevages ovins lait spécialisées - livreurs</t>
  </si>
  <si>
    <t>NEH22132</t>
  </si>
  <si>
    <t>NAT - Exploitations avec élevages ovins lait spécialisées - transformateurs</t>
  </si>
  <si>
    <t>NEH22141</t>
  </si>
  <si>
    <t>NAT - Exploitations avec élevages troupeaux laitiers multi-espèces - livreurs</t>
  </si>
  <si>
    <t>NEH22142</t>
  </si>
  <si>
    <t>NAT - Exploitations avec élevages troupeaux laitiers multi-espèces - transformateurs</t>
  </si>
  <si>
    <t>NPV241111</t>
  </si>
  <si>
    <t>NAT - Exploitations spécialisées viticulture - producteurs de vin AOP</t>
  </si>
  <si>
    <t>NPV241112</t>
  </si>
  <si>
    <t>NAT - Exploitations spécialisées viticulture - producteurs d'alcool à base de raisin AOP</t>
  </si>
  <si>
    <t>NPV241121</t>
  </si>
  <si>
    <t>NAT - Exploitations spécialisées viticulture - producteurs de vin IGP</t>
  </si>
  <si>
    <t>NPV241122</t>
  </si>
  <si>
    <t>NAT - Exploitations spécialisées viticulture - producteurs d'alcool à base de raisin IGP</t>
  </si>
  <si>
    <t>NPV241131</t>
  </si>
  <si>
    <t>NAT - Exploitations spécialisées viticulture - producteurs de vin appellations diverses ou sans appellation</t>
  </si>
  <si>
    <t>NPV241132</t>
  </si>
  <si>
    <t>NAT - Exploitations spécialisées viticulture - producteurs d'alcool à base de raisin appellations diverses ou sans appellation</t>
  </si>
  <si>
    <t>NPV123</t>
  </si>
  <si>
    <t>NAT - Exploitations spécialisées lin industriel</t>
  </si>
  <si>
    <t>NPV124</t>
  </si>
  <si>
    <t>NAT - Exploitations mixtes COP et/ou légumes secs avec cultures industrielles</t>
  </si>
  <si>
    <t>NPV2121</t>
  </si>
  <si>
    <t xml:space="preserve">NAT - Exploitations spécialisées légumiers monospécifiques </t>
  </si>
  <si>
    <t>NPV213</t>
  </si>
  <si>
    <t>Exploitations mixtes grandes cultures et légumes</t>
  </si>
  <si>
    <t>NPV221</t>
  </si>
  <si>
    <t>Exploitations fruitières spécialisées</t>
  </si>
  <si>
    <t>NPV23</t>
  </si>
  <si>
    <t xml:space="preserve">Exploitations végétales avec un atelier horticulture et pépinière significatif
</t>
  </si>
  <si>
    <t>NPV231</t>
  </si>
  <si>
    <t>Exploitations type horticulteurs et pépiniéristes spécialisées</t>
  </si>
  <si>
    <t>NPV24</t>
  </si>
  <si>
    <t>Exploitations végétales avec un atelier viticulture significatif</t>
  </si>
  <si>
    <t>NPV241</t>
  </si>
  <si>
    <t>Exploitations viticultures spécialisées</t>
  </si>
  <si>
    <t>NPV242</t>
  </si>
  <si>
    <t>Exploitations avec grandes cultures et viticulture</t>
  </si>
  <si>
    <t>NPV2422</t>
  </si>
  <si>
    <t>NAT - Exploitation polyculture grandes cultures et viticulture</t>
  </si>
  <si>
    <t>NPV251</t>
  </si>
  <si>
    <t>Exploitations avec un atelier de cultures spécialisées à haute valeur ajoutée spécialisées</t>
  </si>
  <si>
    <t>NPV252</t>
  </si>
  <si>
    <t>Exploitations avec grandes cultures et cultures spécialisées à haute valeur ajoutée</t>
  </si>
  <si>
    <t>NPV31</t>
  </si>
  <si>
    <t>NAT - Exploitations spécialisées herbe</t>
  </si>
  <si>
    <t>NPV32</t>
  </si>
  <si>
    <t>NAT - Exploitations avec bois et forêts</t>
  </si>
  <si>
    <t>NPV33</t>
  </si>
  <si>
    <t>NAT - Exploitations avec cultures pour production de biomasse ou matériaux</t>
  </si>
  <si>
    <t>NPV2414</t>
  </si>
  <si>
    <t xml:space="preserve">Exploitations spécialisées viticulture - autres </t>
  </si>
  <si>
    <t>NEH121111</t>
  </si>
  <si>
    <t>NAT - Exploitations spécialisées engraisseurs de veaux de boucherie</t>
  </si>
  <si>
    <t>NEH121112</t>
  </si>
  <si>
    <t>NAT - Exploitations spécialisées engraisseurs d'autres types de bovins viandes</t>
  </si>
  <si>
    <t>NEH121121</t>
  </si>
  <si>
    <t>NAT - Exploitations spécialisées naisseurs-engraisseurs de veaux sous la mère</t>
  </si>
  <si>
    <t>NEH121122</t>
  </si>
  <si>
    <t>NAT - Exploitations spécialisées naisseurs-engraisseurs de veaux lourds</t>
  </si>
  <si>
    <t>NEH121131</t>
  </si>
  <si>
    <t>NAT - Exploitations spécialisées naisseurs-engraisseurs de très jeunes bovins mâles (TJB : 11-14 mois)</t>
  </si>
  <si>
    <t>NEH121132</t>
  </si>
  <si>
    <t>NAT - Exploitations spécialisées naisseurs-engraisseurs de jeunes bovins mâles (JB : 15-24 mois)</t>
  </si>
  <si>
    <t>NEH121133</t>
  </si>
  <si>
    <t>NAT - Exploitations spécialisées naisseurs-engraisseurs de taureaux de réforme mâles (≥25 mois)</t>
  </si>
  <si>
    <t>NEH121141</t>
  </si>
  <si>
    <t>NAT - Exploitations spécialisées naisseurs de broutards mâles</t>
  </si>
  <si>
    <t>NEH121142</t>
  </si>
  <si>
    <t>NAT - Exploitations spécialisées naisseurs de broutards mâles repoussés</t>
  </si>
  <si>
    <t>NEH121143</t>
  </si>
  <si>
    <t>NAT - Exploitations spécialisées naisseurs de jeunes bovins maigres mâles</t>
  </si>
  <si>
    <t>NEH121144</t>
  </si>
  <si>
    <t>NAT - Exploitations spécialisées autres naisseurs de bovins viandes</t>
  </si>
  <si>
    <t>NEH1211311</t>
  </si>
  <si>
    <t>NAT - Exploitations spécialisées naisseurs-engraisseurs de très jeunes bovins mâles (TJB : 11-14 mois) et voie femelles significative</t>
  </si>
  <si>
    <t>NEH1211312</t>
  </si>
  <si>
    <t>NAT - Exploitations spécialisées naisseurs-engraisseurs de très jeunes bovins mâles (TJB : 11-14 mois) strictes</t>
  </si>
  <si>
    <t>NEH1211321</t>
  </si>
  <si>
    <t>NAT - Exploitations spécialisées naisseurs-engraisseurs de jeunes bovins mâles (JB : 15-24 mois) et voie femelles significative</t>
  </si>
  <si>
    <t>NEH1211322</t>
  </si>
  <si>
    <t>NAT - Exploitations spécialisées naisseurs-engraisseurs de jeunes bovins mâles (JB : 15-24 mois) strictes</t>
  </si>
  <si>
    <t>NEH1211331</t>
  </si>
  <si>
    <t>NAT - Exploitations spécialisées naisseurs-engraisseurs de taureaux de réforme mâles (≥25 mois) et voie femelles significative</t>
  </si>
  <si>
    <t xml:space="preserve">NEH1211332 </t>
  </si>
  <si>
    <t>NAT - Exploitations spécialisées naisseurs-engraisseurs de taureaux de réforme mâles (≥25 mois) strictes</t>
  </si>
  <si>
    <t>NEH1211411</t>
  </si>
  <si>
    <t>NAT - Exploitations spécialisées naisseurs de broutards mâles et finition de femelles</t>
  </si>
  <si>
    <t>NEH1211412</t>
  </si>
  <si>
    <t>NAT - Exploitations spécialisées naisseurs de broutards mâles strictes</t>
  </si>
  <si>
    <t>NEH1211421</t>
  </si>
  <si>
    <t>NAT - Exploitations spécialisées naisseurs de broutards mâles repoussés et finition de femelles</t>
  </si>
  <si>
    <t>NEH1211422</t>
  </si>
  <si>
    <t>NAT - Exploitations spécialisées naisseurs de broutards mâles repoussés strictes</t>
  </si>
  <si>
    <t>NEH1211431</t>
  </si>
  <si>
    <t>NAT - Exploitations spécialisées naisseurs de jeunes bovins maigres mâles et finition de femelles</t>
  </si>
  <si>
    <t>NEH1211432</t>
  </si>
  <si>
    <t>NAT - Exploitations spécialisées naisseurs de jeunes bovins maigres mâles strictes</t>
  </si>
  <si>
    <t>NEH1211332</t>
  </si>
  <si>
    <t>Atelier</t>
  </si>
  <si>
    <t>Seuils de significativité</t>
  </si>
  <si>
    <t>Atelier herbivore hors sol (veaux de boucherie ou agneaux d'engraissement laitiers)</t>
  </si>
  <si>
    <t>places agneaux engraissement &gt;=1.2*nbr de brebis lait 
&amp; veaux de boucherie :  définir</t>
  </si>
  <si>
    <t>Atelier culture spéciale à haute valeur ajoutée (culture spéciale)</t>
  </si>
  <si>
    <t>SAU PPAM&gt; 0.3
OU surface betterave porte graine &gt;0 
OU surface smeneces potagères &gt;0 
OU surface safran &gt;0 
OU surface tabac&gt;0 
OU surface houblon &gt;0 
OU surface PPAM &gt;0.3 
OU surfaces de LPC &gt;0 
OU nbr d'espèces légumières &lt;5 
OU surface LPC/SAU&lt;0.5</t>
  </si>
  <si>
    <t>Atelier bois/forêt</t>
  </si>
  <si>
    <t>surface en bois et forets &gt;50% de la SAU 
OU surfaces en bois et forets &gt;=20ha</t>
  </si>
  <si>
    <t>Atelier lapin</t>
  </si>
  <si>
    <t>lapines mères &gt;=20 
OU lapins engraissement &gt;=200</t>
  </si>
  <si>
    <t>Atelier porcin</t>
  </si>
  <si>
    <t>truies reprod &gt;=10 
OU nbr de places porcs à l'engraissement+post-sevrage &gt;=50</t>
  </si>
  <si>
    <t>Atelier palmipèdes gras</t>
  </si>
  <si>
    <t>oies à gaver+canards à gaver &gt;=100 
OU oies en gavage+canards en gavage&gt;0</t>
  </si>
  <si>
    <t>Atelier volailles de chair</t>
  </si>
  <si>
    <t>poulets de chair et coqs + dindes et dindons+ canards à rôtir +pintades+oies à rotir &gt;= 200 têtes  
OU superficie totale bâtiments volailles de chair &gt;=100 m² 
OU autruches &gt;=30 
OU pigeons+cailles &gt;=500</t>
  </si>
  <si>
    <t>Atelier Pépinière</t>
  </si>
  <si>
    <t>surface en pépinières &gt;0</t>
  </si>
  <si>
    <t>Atelier horticulture</t>
  </si>
  <si>
    <t>Surfaces en horticulture &gt;0</t>
  </si>
  <si>
    <t>Atelier Viticulture</t>
  </si>
  <si>
    <t>surface vigne à raisin de cuve &gt;=1.5 ha OU (SAU VITI &gt;=0.5 ET PBS VITI &gt;=10000)</t>
  </si>
  <si>
    <t>Atelier maraîchage et légumiers</t>
  </si>
  <si>
    <t xml:space="preserve">Surfaces de légumes cultivées sous serre &gt;0  
OU Nbr d'espèces légumières cultivées &gt;=5  
OU surface LPC/SAU TOT &gt;=0.5  </t>
  </si>
  <si>
    <t>Atelier Bovin lait</t>
  </si>
  <si>
    <t>VL&gt;=5</t>
  </si>
  <si>
    <t>Atelier Bovin viande</t>
  </si>
  <si>
    <t>bovins à l'engraissement (dont femelles) &gt;=10 ou VA &gt;=10</t>
  </si>
  <si>
    <t>Atelier Ovin viande</t>
  </si>
  <si>
    <t>brebis allaitante&gt;=50</t>
  </si>
  <si>
    <t>Atelier ovin lait</t>
  </si>
  <si>
    <t>brebis lait &gt;=25</t>
  </si>
  <si>
    <t>Atelier Caprin</t>
  </si>
  <si>
    <t>présence de transformation laitière &amp; chèvres &gt;=10   &amp; chèvres &gt;=25</t>
  </si>
  <si>
    <t>Atelier Equin</t>
  </si>
  <si>
    <t>Total équidés &gt;=3</t>
  </si>
  <si>
    <t xml:space="preserve">Atelier jument et ponettes de traits </t>
  </si>
  <si>
    <t>Total juments et ponettes de traits &gt;=5</t>
  </si>
  <si>
    <t>Atelier apicole</t>
  </si>
  <si>
    <t>nbr total de ruches &gt;=50</t>
  </si>
  <si>
    <t>Atelier volailles pondeuses</t>
  </si>
  <si>
    <t>(présence de circuits courts volailles et oeufs  &amp; volailles pondeuses d'oeufs de conso &gt;=100) 
OU pondeuses de conso &gt;=200 
OU pondeuses d'oeufs à couver &gt;=200 
OU total volailles pour la ponte &gt;=200</t>
  </si>
  <si>
    <t>Atelier GC et cultures industrielles</t>
  </si>
  <si>
    <t>Surface GC &gt;0 pour l'entrée à la branche et 40ha pour les ateliers spécialisés
Surface vigne à raisin de table &gt;=1 ha
Surface petits fruits (fraise non comprise) &gt;= 0.25 ha
Surface total fruits (arbo + raisin de table + petits fruits) &gt;= 1 ha</t>
  </si>
  <si>
    <t>Atelier grandes cultures et cultures industrielles (GC)</t>
  </si>
  <si>
    <t>Surfaces en GC &gt;0</t>
  </si>
  <si>
    <t>coef</t>
  </si>
  <si>
    <t>Nb de vaches laitières</t>
  </si>
  <si>
    <t>Ovin viande</t>
  </si>
  <si>
    <t>Nb de brebis allaitantes</t>
  </si>
  <si>
    <t>Ovin lait</t>
  </si>
  <si>
    <t>Nb de brebis laitières</t>
  </si>
  <si>
    <t>Nb de chèvres</t>
  </si>
  <si>
    <t>Nb de bovins en engraissement (yc femelles)</t>
  </si>
  <si>
    <t>Nb de vaches allaitantes</t>
  </si>
  <si>
    <t>Nb de juments et ponettes de trait</t>
  </si>
  <si>
    <t>Nb d'équidés (hors juments et ponettes de trait)</t>
  </si>
  <si>
    <t>nb_equides_hors_trait</t>
  </si>
  <si>
    <t>nb de truies reproductrices</t>
  </si>
  <si>
    <t>places de porcs en engraissement + post sevrage</t>
  </si>
  <si>
    <t>?</t>
  </si>
  <si>
    <t>nb de poulet de chair et coq + dindes et dindons + canards à rôtir + pintades + oies à rôtir</t>
  </si>
  <si>
    <t>nb d'autruches</t>
  </si>
  <si>
    <t>nb de cailles + pigeons</t>
  </si>
  <si>
    <t>Palmipèdes gras</t>
  </si>
  <si>
    <t>nb d'oies et canards à gaver</t>
  </si>
  <si>
    <t>nb d'oies et canards en gavage</t>
  </si>
  <si>
    <t>(Nb de volailles pondeuses œufs conso</t>
  </si>
  <si>
    <t>Nb de poulettes</t>
  </si>
  <si>
    <t>Nb de volailles pondeuses d’œufs à couver + autres volailles d'oeufs à couver</t>
  </si>
  <si>
    <t>nb de lapines mères</t>
  </si>
  <si>
    <t>nb de lapins en engraissement</t>
  </si>
  <si>
    <t>Références</t>
  </si>
  <si>
    <t xml:space="preserve">Calcul des UGBAG[1] </t>
  </si>
  <si>
    <t xml:space="preserve">Le calcul des UGBAG consiste à multiplier l’effectif de chacune des catégories de bovins par un coefficient. Au RA 2020, la liste des coefficients utilisés est la suivante : </t>
  </si>
  <si>
    <t>Vache laitière 1.45</t>
  </si>
  <si>
    <t>RA 2020 - catégorie de bovins</t>
  </si>
  <si>
    <t>coefficient UGBAG</t>
  </si>
  <si>
    <t>Vache viande 0.9</t>
  </si>
  <si>
    <t>Vaches laitières</t>
  </si>
  <si>
    <t>Veau de 8 jours 0.6</t>
  </si>
  <si>
    <t>Vaches nourrices ou allaitantes</t>
  </si>
  <si>
    <t>Veau de boucherie 0.6</t>
  </si>
  <si>
    <t xml:space="preserve">Bovins de moins de 1 an, mâles et femelles (veaux)[2]  </t>
  </si>
  <si>
    <t>Veau abattu entre 8 et 12 mois 0.52</t>
  </si>
  <si>
    <t xml:space="preserve">     mâles et femelles de moins de 4 mois</t>
  </si>
  <si>
    <t>Autre veau mâle 0.6</t>
  </si>
  <si>
    <t xml:space="preserve">     mâles et femelles de 4 à moins de 8 mois</t>
  </si>
  <si>
    <t>Autre veau femelle 0.44</t>
  </si>
  <si>
    <t xml:space="preserve">     mâles et femelles de 8 à moins de 12 mois</t>
  </si>
  <si>
    <t>Mâle castré de 1 à 2 ans 0.9</t>
  </si>
  <si>
    <t xml:space="preserve">Mâles de 1 à  moins de 2 ans </t>
  </si>
  <si>
    <t>Mâle castré de 2 ans et plus 1</t>
  </si>
  <si>
    <t>Mâles de 2 ans et plus</t>
  </si>
  <si>
    <t>Autre mâle de 1 à 2 ans 0.9</t>
  </si>
  <si>
    <t>Femelles de 1 à moins de 2 ans</t>
  </si>
  <si>
    <t>Autre mâle de 2 ans et plus 1</t>
  </si>
  <si>
    <r>
      <t xml:space="preserve">Femelles de 2 ans et plus ( </t>
    </r>
    <r>
      <rPr>
        <u/>
        <sz val="10"/>
        <color rgb="FF000000"/>
        <rFont val="Arial"/>
        <family val="2"/>
      </rPr>
      <t>hors vaches)</t>
    </r>
  </si>
  <si>
    <t>Femelle de renouvellement de 1 à 2 ans 0.7</t>
  </si>
  <si>
    <t>Femelle de renouvellement de 2 ans et plus 0.9</t>
  </si>
  <si>
    <t>Autre femelle de 1 à 2 ans 0.7</t>
  </si>
  <si>
    <t>Autre femelle de 2 ans et plus 0.9</t>
  </si>
  <si>
    <t>[1] L’Unité gros bétail « alimentation grossière » (UGBAG) permet de comparer les animaux en les rapportant à leur consommation d’aliments grossiers (herbe, fourrages…). Elle ne concerne que les herbivores et est classiquement utilisée pour calculer le « chargement » des surfaces fourragères en UGB par hectare. L’unité gros bétail « alimentation grossière » (UGBAG) est dans ce cas définie comme la vache laitière de 600 kg consommant 4 500 kg de matière sèche (MS) par an, présente toute l’année sur l’exploitation.</t>
  </si>
  <si>
    <t>Jument et ponette selle   course 0.9</t>
  </si>
  <si>
    <t>[2] Au RA 2020, il n’a pas été possible de distinguer parmi les veaux de moins de 8 mois, ceux nourris exclusivement au lait, de ceux consommant du fourrage après sevrage. Le choix a été fait par défaut d’appliquer un coefficient UGBAG nul pour les veaux de moins de 8 mois.</t>
  </si>
  <si>
    <t>Poulinière (réforme exclue) race lourde 1</t>
  </si>
  <si>
    <t>Cheval et poney-selle   course 1</t>
  </si>
  <si>
    <t xml:space="preserve">Coefficient UGBAG20 au RA 2020 </t>
  </si>
  <si>
    <t>Cheval et poney-trait boucherie maigre 0,9</t>
  </si>
  <si>
    <t>Catégorie RA2020</t>
  </si>
  <si>
    <t>COEFICIENT UGBAG20</t>
  </si>
  <si>
    <t>Ane mulet bardot 0,4</t>
  </si>
  <si>
    <t>Mâles et femelles de moins de 4 mois - CHEPTQ_112210</t>
  </si>
  <si>
    <t>0 </t>
  </si>
  <si>
    <t>Chèvre  y compris de réforme 0.3</t>
  </si>
  <si>
    <t>Mâles et femelles de 4 à moins de 8 mois  - CHEPTQ_112220</t>
  </si>
  <si>
    <t>380 </t>
  </si>
  <si>
    <t>Chevrette pour la souche 0.14</t>
  </si>
  <si>
    <t>Mâles et femelles de 8 à moins de 12 mois  - CHEPTQ_112300</t>
  </si>
  <si>
    <t>Autre caprin  y compris bouc 0.06</t>
  </si>
  <si>
    <t>Brebis mère nourrice  y compris réforme 0.17</t>
  </si>
  <si>
    <t>Brebis mère laitière  y compris réforme 0.2</t>
  </si>
  <si>
    <t>Agnelle pour la souche 0.12</t>
  </si>
  <si>
    <t>Autres ovins  y compris bélier 0.1</t>
  </si>
  <si>
    <t>Truie reproductrice 50 kg et + y compris cochette réforme exclue 0,21</t>
  </si>
  <si>
    <t>Porcelet 0.08</t>
  </si>
  <si>
    <t>Jeune porc de 20 à 50 kg 0.38</t>
  </si>
  <si>
    <t>Autre porc de 50 kg et + 0.38</t>
  </si>
  <si>
    <t>Lapine mère  race angora exclue 0.167</t>
  </si>
  <si>
    <t>Poule pondeuse d’oeufs de consommation 0.014</t>
  </si>
  <si>
    <t>Poule pondeuse d’oeuf à couver 0.014</t>
  </si>
  <si>
    <t>Poulette 0.013</t>
  </si>
  <si>
    <t>Poulet de chair et coq 0.011</t>
  </si>
  <si>
    <t>Dinde et dindon 0.017</t>
  </si>
  <si>
    <t>Oie à rôtir en gavage à gaver 0,024</t>
  </si>
  <si>
    <t>Canard à rôtir 0.019</t>
  </si>
  <si>
    <t>Canard en gavage  à gaver 0.022</t>
  </si>
  <si>
    <t>Pintade 0.008</t>
  </si>
  <si>
    <t>Pigeon  caille 0.004</t>
  </si>
  <si>
    <t>code_produit</t>
  </si>
  <si>
    <t>libelle_produit</t>
  </si>
  <si>
    <t>unite</t>
  </si>
  <si>
    <t>region</t>
  </si>
  <si>
    <t>correspondance variable</t>
  </si>
  <si>
    <t>A2010</t>
  </si>
  <si>
    <t>Bovins de moins de 1 an</t>
  </si>
  <si>
    <t>par tête</t>
  </si>
  <si>
    <t>ile_de_france</t>
  </si>
  <si>
    <t>champagne_ardenne</t>
  </si>
  <si>
    <t>picardie</t>
  </si>
  <si>
    <t>haute_normandie</t>
  </si>
  <si>
    <t>centre</t>
  </si>
  <si>
    <t>basse_normandie</t>
  </si>
  <si>
    <t>bourgogne</t>
  </si>
  <si>
    <t>nord_pas_de_calais</t>
  </si>
  <si>
    <t>lorraine</t>
  </si>
  <si>
    <t>alsace</t>
  </si>
  <si>
    <t>franche_comte</t>
  </si>
  <si>
    <t>pays_de_la_loire</t>
  </si>
  <si>
    <t>bretagne</t>
  </si>
  <si>
    <t>poitou_charentes</t>
  </si>
  <si>
    <t>aquitaine</t>
  </si>
  <si>
    <t>midi_pyrenees</t>
  </si>
  <si>
    <t>limousin</t>
  </si>
  <si>
    <t>rhone_alpes</t>
  </si>
  <si>
    <t>languedoc_roussillon</t>
  </si>
  <si>
    <t>provence_alpes_cote_d_azur</t>
  </si>
  <si>
    <t>corse</t>
  </si>
  <si>
    <t>guadeloupe</t>
  </si>
  <si>
    <t>martinique</t>
  </si>
  <si>
    <t>la_reunion</t>
  </si>
  <si>
    <t>guyane</t>
  </si>
  <si>
    <t>mayotte</t>
  </si>
  <si>
    <t>A2120</t>
  </si>
  <si>
    <t>Bovins mâles de 1 à moins de 2 ans</t>
  </si>
  <si>
    <t>A2130</t>
  </si>
  <si>
    <t>Bovins mâles de 2 ans et plus</t>
  </si>
  <si>
    <t>A2220</t>
  </si>
  <si>
    <t>Bovins femelles de 1 à moins de 2 ans</t>
  </si>
  <si>
    <t>A2230</t>
  </si>
  <si>
    <t>Génisses de 2 ans et plus</t>
  </si>
  <si>
    <t>A2300</t>
  </si>
  <si>
    <t>Vaches</t>
  </si>
  <si>
    <t>A2300F</t>
  </si>
  <si>
    <t>A2300G</t>
  </si>
  <si>
    <t>Autres vaches</t>
  </si>
  <si>
    <t>A2410</t>
  </si>
  <si>
    <t>Bisons</t>
  </si>
  <si>
    <t>A3110</t>
  </si>
  <si>
    <t>Porcelets d'un poids vif de moins de 20 kg</t>
  </si>
  <si>
    <t>A3120</t>
  </si>
  <si>
    <t>Truies reproductrices de 50 kg ou plus</t>
  </si>
  <si>
    <t>A3130</t>
  </si>
  <si>
    <t>Autres porcins</t>
  </si>
  <si>
    <t>A4100</t>
  </si>
  <si>
    <t>Ovins total</t>
  </si>
  <si>
    <t>A4110K</t>
  </si>
  <si>
    <t>Brebis</t>
  </si>
  <si>
    <t>A4120</t>
  </si>
  <si>
    <t>Autres ovins</t>
  </si>
  <si>
    <t>A4200</t>
  </si>
  <si>
    <t>Caprins total</t>
  </si>
  <si>
    <t>A4210K</t>
  </si>
  <si>
    <t>Chèvres</t>
  </si>
  <si>
    <t>A4220</t>
  </si>
  <si>
    <t>Autres caprins</t>
  </si>
  <si>
    <t>A5000X5100</t>
  </si>
  <si>
    <t>Autres volailles (cf nomenclature =  cailles d'élevage)</t>
  </si>
  <si>
    <t>A5110O</t>
  </si>
  <si>
    <t>Poules pondeuses</t>
  </si>
  <si>
    <t>A5140</t>
  </si>
  <si>
    <t>Poulets de chair</t>
  </si>
  <si>
    <t>A5210</t>
  </si>
  <si>
    <t>Canards</t>
  </si>
  <si>
    <t>A5220</t>
  </si>
  <si>
    <t>Oies</t>
  </si>
  <si>
    <t>A5230</t>
  </si>
  <si>
    <t>Dindes</t>
  </si>
  <si>
    <t>A5240_5300</t>
  </si>
  <si>
    <t>Volailles - autres (cf nomenclature = pintade)</t>
  </si>
  <si>
    <t>A5410</t>
  </si>
  <si>
    <t>Autruches</t>
  </si>
  <si>
    <t>A6111</t>
  </si>
  <si>
    <t>Lapines mères</t>
  </si>
  <si>
    <t>A6710R</t>
  </si>
  <si>
    <t>Ruches</t>
  </si>
  <si>
    <t>par ruche</t>
  </si>
  <si>
    <t>ARA99T_ARA09S</t>
  </si>
  <si>
    <t>Autres cultures de terres arables</t>
  </si>
  <si>
    <t>par ha</t>
  </si>
  <si>
    <t>C1110T</t>
  </si>
  <si>
    <t>Blé tendre et épeautre</t>
  </si>
  <si>
    <t>C1120T</t>
  </si>
  <si>
    <t>Blé dur</t>
  </si>
  <si>
    <t>C1200T</t>
  </si>
  <si>
    <t>Seigle</t>
  </si>
  <si>
    <t>C1300T</t>
  </si>
  <si>
    <t>Orge</t>
  </si>
  <si>
    <t>C1400T</t>
  </si>
  <si>
    <t>Avoine</t>
  </si>
  <si>
    <t>C1500T</t>
  </si>
  <si>
    <t>Maïs grain (non irrigué)</t>
  </si>
  <si>
    <t>C1600T_C1700T_C1900T</t>
  </si>
  <si>
    <t>Autres céréales</t>
  </si>
  <si>
    <t>C2000T</t>
  </si>
  <si>
    <t>Riz</t>
  </si>
  <si>
    <t>E0000T</t>
  </si>
  <si>
    <t>Semences et plants de terres arables</t>
  </si>
  <si>
    <t>F0000T</t>
  </si>
  <si>
    <t>Fruits</t>
  </si>
  <si>
    <t>F1000T</t>
  </si>
  <si>
    <t>Espèces fruitières d'origine tempérée</t>
  </si>
  <si>
    <t>F1100T</t>
  </si>
  <si>
    <t>fruits à pépins</t>
  </si>
  <si>
    <t>F1200T</t>
  </si>
  <si>
    <t>fruits à noyaux</t>
  </si>
  <si>
    <t>F2000T</t>
  </si>
  <si>
    <t>Espèces fruitières d'origine subtropicale</t>
  </si>
  <si>
    <t>F3000T</t>
  </si>
  <si>
    <t>Baies</t>
  </si>
  <si>
    <t>F4000T</t>
  </si>
  <si>
    <t>Fruits à coque</t>
  </si>
  <si>
    <t>G0000T</t>
  </si>
  <si>
    <t>Total fourrages</t>
  </si>
  <si>
    <t>G1000T</t>
  </si>
  <si>
    <t>Prairies temporaires</t>
  </si>
  <si>
    <t>G2000T</t>
  </si>
  <si>
    <t>Légumineuses</t>
  </si>
  <si>
    <t>G3000T</t>
  </si>
  <si>
    <t>Maïs fourrage</t>
  </si>
  <si>
    <t>G9100T_G9900T</t>
  </si>
  <si>
    <t>Autres plantes fourragères annuelles</t>
  </si>
  <si>
    <t>I1110T</t>
  </si>
  <si>
    <t>Colza ou navette</t>
  </si>
  <si>
    <t>I1120T</t>
  </si>
  <si>
    <t>Tournesol</t>
  </si>
  <si>
    <t>I1130T</t>
  </si>
  <si>
    <t>Soja</t>
  </si>
  <si>
    <t>I1140T</t>
  </si>
  <si>
    <t>Lin oléagineux</t>
  </si>
  <si>
    <t>I1150_2300T</t>
  </si>
  <si>
    <t>Coton   ( déclaré NE )</t>
  </si>
  <si>
    <t>I1190T</t>
  </si>
  <si>
    <t>Autres plantes oléagineuses ou textiles</t>
  </si>
  <si>
    <t>I2100T</t>
  </si>
  <si>
    <t>Lin textile</t>
  </si>
  <si>
    <t>I2200T</t>
  </si>
  <si>
    <t>Chanvre</t>
  </si>
  <si>
    <t>I2900T</t>
  </si>
  <si>
    <t>Autres plantes textiles</t>
  </si>
  <si>
    <t>I3000T</t>
  </si>
  <si>
    <t>Tabac</t>
  </si>
  <si>
    <t>I4000T</t>
  </si>
  <si>
    <t>Houblon</t>
  </si>
  <si>
    <t>I5000T</t>
  </si>
  <si>
    <t>Plantes aromatiques, médicinales et condimentaires</t>
  </si>
  <si>
    <t>I6000T_I9000T</t>
  </si>
  <si>
    <t>Autres plantes industrielles  non mentionnées ailleurs</t>
  </si>
  <si>
    <t>J0000T</t>
  </si>
  <si>
    <t>Total prairies et pâturages permanents</t>
  </si>
  <si>
    <t>J1000T</t>
  </si>
  <si>
    <t>Prairies permanentes hors pâturages pauvres</t>
  </si>
  <si>
    <t>J2000T</t>
  </si>
  <si>
    <t>Pâturages pauvres</t>
  </si>
  <si>
    <t>J3000TE</t>
  </si>
  <si>
    <t>Prairies permanentes non exploitées à des fins de production et donnant droit au versement de subventions</t>
  </si>
  <si>
    <t>K0000T_UAA09S</t>
  </si>
  <si>
    <t>L0000T</t>
  </si>
  <si>
    <t>Pépinières</t>
  </si>
  <si>
    <t>N0000S</t>
  </si>
  <si>
    <t>Fleurs et plantes ornementales (non compris pépinières) sous serre ou sous autre abri (accessible)</t>
  </si>
  <si>
    <t>N0000T</t>
  </si>
  <si>
    <t>Fleurs et plantes ornementales (non compris pépinières) de plein air ou sous abri bas (non accessible)</t>
  </si>
  <si>
    <t>O1000T</t>
  </si>
  <si>
    <t>Oliveraies</t>
  </si>
  <si>
    <t>O1100T</t>
  </si>
  <si>
    <t>Olives de table (déclaré NS)</t>
  </si>
  <si>
    <t>O1910T</t>
  </si>
  <si>
    <t>Olives à huile  (déclaré NS)</t>
  </si>
  <si>
    <t>P0000T</t>
  </si>
  <si>
    <t>Légumes secs et protéagineux - total</t>
  </si>
  <si>
    <t>P1000T</t>
  </si>
  <si>
    <t>Pois, fèves et lupins doux</t>
  </si>
  <si>
    <t>PECR9_H9000T</t>
  </si>
  <si>
    <t>Autres cultures permanentes</t>
  </si>
  <si>
    <t>PECRS</t>
  </si>
  <si>
    <t>Cultures permanentes sous serre</t>
  </si>
  <si>
    <t>Q0000T</t>
  </si>
  <si>
    <t>Jachère</t>
  </si>
  <si>
    <t>R1000T</t>
  </si>
  <si>
    <t>Pommes de terre (y c les primeurs et les plants)</t>
  </si>
  <si>
    <t>R2000T</t>
  </si>
  <si>
    <t>Betteraves  sucrières (à l'exception des semences)</t>
  </si>
  <si>
    <t>R9000T</t>
  </si>
  <si>
    <t>Plantes sarclées fourragères (à l'exception des semences)</t>
  </si>
  <si>
    <t>T0000T</t>
  </si>
  <si>
    <t>Agrumeraies</t>
  </si>
  <si>
    <t>U1000</t>
  </si>
  <si>
    <t>Champignons</t>
  </si>
  <si>
    <t>pour 100 m²</t>
  </si>
  <si>
    <t>V0000_S0000S</t>
  </si>
  <si>
    <t>Légumes frais, melons, fraises, sous serre ou sous autre abri (accessible)</t>
  </si>
  <si>
    <t>V0000_S0000T</t>
  </si>
  <si>
    <t>Légumes frais, melons, fraises, de plein champ ou sous abri bas (non accessible)</t>
  </si>
  <si>
    <t>V0000_S0000TK</t>
  </si>
  <si>
    <t>Légumes frais, melons, fraises, culture maraîchère</t>
  </si>
  <si>
    <t>V0000_S0000TO</t>
  </si>
  <si>
    <t>Légumes frais, melons, fraises, culture de plein champ</t>
  </si>
  <si>
    <t>W1000T</t>
  </si>
  <si>
    <t>Vignes-total</t>
  </si>
  <si>
    <t>W1100T</t>
  </si>
  <si>
    <t>Raisins pour le vin</t>
  </si>
  <si>
    <t>W1110T</t>
  </si>
  <si>
    <t>Raisins pour les vins d'appelation d'origine protégée (AOP)</t>
  </si>
  <si>
    <t>W1120T</t>
  </si>
  <si>
    <t>Raisins pour les vins sous IGP</t>
  </si>
  <si>
    <t>W1190T</t>
  </si>
  <si>
    <t>Raisins pour les autres vins (sans AOP ni IGP)</t>
  </si>
  <si>
    <t>W1200T</t>
  </si>
  <si>
    <t>Vignes pour raisins de table</t>
  </si>
  <si>
    <t>W1300T</t>
  </si>
  <si>
    <t>Vignes pour raisins secs</t>
  </si>
  <si>
    <t>X0000T</t>
  </si>
  <si>
    <t>Arbres de Noël</t>
  </si>
  <si>
    <t>Équidés</t>
  </si>
  <si>
    <t>Chicon</t>
  </si>
  <si>
    <t>par tonne</t>
  </si>
  <si>
    <t>Calcul1</t>
  </si>
  <si>
    <t>Ensemble COP (moyenne)</t>
  </si>
  <si>
    <t>Calcul2</t>
  </si>
  <si>
    <t>Biomasse</t>
  </si>
  <si>
    <t>Calcul3</t>
  </si>
  <si>
    <t>Pommes de terre (y c les primeurs et les plants) - endives</t>
  </si>
  <si>
    <t>variable_pbs</t>
  </si>
  <si>
    <t>remarques</t>
  </si>
  <si>
    <t>Pas de PBS</t>
  </si>
  <si>
    <t>Demander à Ayoub</t>
  </si>
  <si>
    <t>tonnage, a vérifier - Demander à Ayoub</t>
  </si>
  <si>
    <t>moyenne des COP :  Autres céréales, Avoine, Blé dur, Blé tendre et épeautre, Colza ou navette, Légumes secs et protéagineux - total, Lin oléagineux, Maïs grain (non irrigué), Orge, Pois, fèves et lupins doux, Riz, Seigle, Soja, Tournesol</t>
  </si>
  <si>
    <t xml:space="preserve"> Brebis</t>
  </si>
  <si>
    <t>Demander à Bertrand</t>
  </si>
  <si>
    <t xml:space="preserve"> Équidés</t>
  </si>
  <si>
    <t>nb_sorties_veaux</t>
  </si>
  <si>
    <t>nb_places_engrais_agneaux</t>
  </si>
  <si>
    <t>nb_places_engrais_chevreaux</t>
  </si>
  <si>
    <t>Demander à Ayoub, quelle PBS ? Prendre Autres porcins</t>
  </si>
  <si>
    <t>nb_volailles_pondeuses_hors_oeuf_conso</t>
  </si>
  <si>
    <t xml:space="preserve"> Lapines mères</t>
  </si>
  <si>
    <t xml:space="preserve"> Bovins mâles de 1 à moins de 2 ans</t>
  </si>
  <si>
    <t xml:space="preserve"> Bovins mâles de 2 ans et plus</t>
  </si>
  <si>
    <t xml:space="preserve"> Bovins de moins de 1 an</t>
  </si>
  <si>
    <t xml:space="preserve"> Bovins femelles de 1 à moins de 2 ans</t>
  </si>
  <si>
    <t>Déverrouiller le fichier</t>
  </si>
  <si>
    <t xml:space="preserve">
Si le fichier est protégé : il faut fermer le fichier &gt; clic droit sur le fichier &gt; Propriétés &gt; Sécurité : Débloquer</t>
  </si>
  <si>
    <r>
      <t xml:space="preserve">Il faut également activer les macros :
</t>
    </r>
    <r>
      <rPr>
        <sz val="11"/>
        <rFont val="Calibri"/>
        <family val="2"/>
      </rPr>
      <t>- A l’ouverture du fichier, cocher « Activation des macros ». 
- Sinon, il faut aller dans les paramètres : FICHIER &gt; Options &gt; Centre de gestion de la confidentialité &gt; Paramètre du Centre de gestion de la confidentialité et cocher "Activer les macros"</t>
    </r>
  </si>
  <si>
    <t>&lt;--- Double clic pour connaître le détail des variables</t>
  </si>
  <si>
    <t>&lt;-- Double clic pour consulter la notice détaillée</t>
  </si>
  <si>
    <t>Lien vers un tutoriel vidéo : Tuto Calculette INOSYS</t>
  </si>
  <si>
    <t>Version Janvier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</si>
</sst>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50" x14ac:knownFonts="1">
    <font>
      <sz val="11"/>
      <color theme="1"/>
      <name val="Calibri"/>
      <family val="2"/>
      <scheme val="minor"/>
    </font>
    <font>
      <b/>
      <sz val="11"/>
      <color theme="1"/>
      <name val="Calibri"/>
      <family val="2"/>
      <scheme val="minor"/>
    </font>
    <font>
      <sz val="11"/>
      <color rgb="FF000000"/>
      <name val="Calibri"/>
      <family val="2"/>
    </font>
    <font>
      <b/>
      <sz val="12"/>
      <color theme="1"/>
      <name val="Calibri"/>
      <family val="2"/>
      <scheme val="minor"/>
    </font>
    <font>
      <b/>
      <sz val="12"/>
      <color theme="0"/>
      <name val="Calibri"/>
      <family val="2"/>
      <scheme val="minor"/>
    </font>
    <font>
      <b/>
      <sz val="14"/>
      <color theme="1"/>
      <name val="Calibri"/>
      <family val="2"/>
      <scheme val="minor"/>
    </font>
    <font>
      <sz val="10"/>
      <color theme="1"/>
      <name val="Arial"/>
      <family val="2"/>
    </font>
    <font>
      <b/>
      <sz val="10"/>
      <color rgb="FF000000"/>
      <name val="Arial"/>
      <family val="2"/>
    </font>
    <font>
      <sz val="10"/>
      <color rgb="FF000000"/>
      <name val="Arial"/>
      <family val="2"/>
    </font>
    <font>
      <u/>
      <sz val="10"/>
      <color rgb="FF000000"/>
      <name val="Arial"/>
      <family val="2"/>
    </font>
    <font>
      <u/>
      <sz val="11"/>
      <color theme="10"/>
      <name val="Calibri"/>
      <family val="2"/>
      <scheme val="minor"/>
    </font>
    <font>
      <b/>
      <sz val="10"/>
      <color theme="1"/>
      <name val="Arial"/>
      <family val="2"/>
    </font>
    <font>
      <sz val="8"/>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sz val="11"/>
      <name val="Calibri"/>
      <family val="2"/>
      <scheme val="minor"/>
    </font>
    <font>
      <b/>
      <sz val="28"/>
      <color theme="1"/>
      <name val="Calibri"/>
      <family val="2"/>
      <scheme val="minor"/>
    </font>
    <font>
      <sz val="11"/>
      <color rgb="FF00B0F0"/>
      <name val="Calibri"/>
      <family val="2"/>
      <scheme val="minor"/>
    </font>
    <font>
      <sz val="11"/>
      <color theme="5"/>
      <name val="Calibri"/>
      <family val="2"/>
      <scheme val="minor"/>
    </font>
    <font>
      <b/>
      <sz val="11"/>
      <color theme="5"/>
      <name val="Calibri"/>
      <family val="2"/>
      <scheme val="minor"/>
    </font>
    <font>
      <sz val="11"/>
      <color rgb="FF7030A0"/>
      <name val="Calibri"/>
      <family val="2"/>
      <scheme val="minor"/>
    </font>
    <font>
      <b/>
      <sz val="24"/>
      <color theme="1"/>
      <name val="Calibri"/>
      <family val="2"/>
      <scheme val="minor"/>
    </font>
    <font>
      <b/>
      <sz val="16"/>
      <color theme="1"/>
      <name val="Calibri"/>
      <family val="2"/>
      <scheme val="minor"/>
    </font>
    <font>
      <sz val="11"/>
      <color theme="1"/>
      <name val="Calibri"/>
      <family val="2"/>
      <scheme val="minor"/>
    </font>
    <font>
      <b/>
      <sz val="20"/>
      <color theme="1"/>
      <name val="Calibri"/>
      <family val="2"/>
      <scheme val="minor"/>
    </font>
    <font>
      <i/>
      <sz val="11"/>
      <color theme="1"/>
      <name val="Calibri"/>
      <family val="2"/>
      <scheme val="minor"/>
    </font>
    <font>
      <i/>
      <sz val="11"/>
      <color rgb="FFFF0000"/>
      <name val="Calibri"/>
      <family val="2"/>
      <scheme val="minor"/>
    </font>
    <font>
      <i/>
      <sz val="11"/>
      <color theme="1" tint="0.499984740745262"/>
      <name val="Calibri"/>
      <family val="2"/>
      <scheme val="minor"/>
    </font>
    <font>
      <b/>
      <sz val="11"/>
      <color theme="5"/>
      <name val="Calibri"/>
      <family val="2"/>
    </font>
    <font>
      <sz val="12"/>
      <color theme="1"/>
      <name val="Calibri"/>
      <family val="2"/>
      <scheme val="minor"/>
    </font>
    <font>
      <b/>
      <sz val="11"/>
      <color theme="9"/>
      <name val="Calibri"/>
      <family val="2"/>
    </font>
    <font>
      <b/>
      <i/>
      <sz val="11"/>
      <color theme="1"/>
      <name val="Calibri"/>
      <family val="2"/>
    </font>
    <font>
      <b/>
      <i/>
      <sz val="11"/>
      <color theme="1"/>
      <name val="Calibri"/>
      <family val="2"/>
      <scheme val="minor"/>
    </font>
    <font>
      <sz val="14"/>
      <color rgb="FFFF0000"/>
      <name val="Calibri"/>
      <family val="2"/>
      <scheme val="minor"/>
    </font>
    <font>
      <sz val="11"/>
      <color theme="1"/>
      <name val="Calibri"/>
      <family val="2"/>
    </font>
    <font>
      <b/>
      <sz val="14"/>
      <color theme="0"/>
      <name val="Calibri"/>
      <family val="2"/>
      <scheme val="minor"/>
    </font>
    <font>
      <sz val="12"/>
      <color theme="0"/>
      <name val="Calibri"/>
      <family val="2"/>
      <scheme val="minor"/>
    </font>
    <font>
      <sz val="11"/>
      <color rgb="FFC00000"/>
      <name val="Calibri"/>
      <family val="2"/>
    </font>
    <font>
      <sz val="9"/>
      <color indexed="81"/>
      <name val="Tahoma"/>
      <family val="2"/>
    </font>
    <font>
      <b/>
      <sz val="9"/>
      <color indexed="81"/>
      <name val="Tahoma"/>
      <family val="2"/>
    </font>
    <font>
      <sz val="11"/>
      <color rgb="FFC00000"/>
      <name val="Calibri"/>
      <family val="2"/>
      <scheme val="minor"/>
    </font>
    <font>
      <sz val="10"/>
      <color theme="1"/>
      <name val="Calibri"/>
      <family val="2"/>
      <scheme val="minor"/>
    </font>
    <font>
      <sz val="8"/>
      <color rgb="FF000000"/>
      <name val="Segoe UI"/>
      <family val="2"/>
    </font>
    <font>
      <b/>
      <sz val="14"/>
      <color rgb="FF000000"/>
      <name val="Calibri"/>
      <family val="2"/>
    </font>
    <font>
      <b/>
      <sz val="20"/>
      <color rgb="FF000000"/>
      <name val="Calibri"/>
      <family val="2"/>
    </font>
    <font>
      <sz val="11"/>
      <color rgb="FFFF0000"/>
      <name val="Calibri"/>
      <family val="2"/>
    </font>
    <font>
      <b/>
      <sz val="11"/>
      <color rgb="FFC00000"/>
      <name val="Calibri"/>
      <family val="2"/>
    </font>
    <font>
      <sz val="11"/>
      <name val="Calibri"/>
      <family val="2"/>
    </font>
    <font>
      <u/>
      <sz val="16"/>
      <color theme="10"/>
      <name val="Calibri"/>
      <family val="2"/>
      <scheme val="minor"/>
    </font>
  </fonts>
  <fills count="26">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5"/>
        <bgColor indexed="64"/>
      </patternFill>
    </fill>
    <fill>
      <patternFill patternType="solid">
        <fgColor rgb="FFFFFFCC"/>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79998168889431442"/>
        <bgColor theme="4" tint="0.79998168889431442"/>
      </patternFill>
    </fill>
    <fill>
      <patternFill patternType="solid">
        <fgColor theme="0" tint="-0.34998626667073579"/>
        <bgColor indexed="64"/>
      </patternFill>
    </fill>
    <fill>
      <patternFill patternType="solid">
        <fgColor theme="1"/>
        <bgColor indexed="64"/>
      </patternFill>
    </fill>
    <fill>
      <patternFill patternType="solid">
        <fgColor theme="7"/>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7" tint="0.59999389629810485"/>
        <bgColor indexed="64"/>
      </patternFill>
    </fill>
    <fill>
      <patternFill patternType="solid">
        <fgColor theme="7" tint="0.39997558519241921"/>
        <bgColor indexed="64"/>
      </patternFill>
    </fill>
    <fill>
      <patternFill patternType="lightUp">
        <fgColor theme="4" tint="0.59996337778862885"/>
        <bgColor theme="4" tint="0.79995117038483843"/>
      </patternFill>
    </fill>
  </fills>
  <borders count="44">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rgb="FF00000A"/>
      </left>
      <right style="medium">
        <color indexed="64"/>
      </right>
      <top style="medium">
        <color rgb="FF00000A"/>
      </top>
      <bottom style="medium">
        <color rgb="FF00000A"/>
      </bottom>
      <diagonal/>
    </border>
    <border>
      <left/>
      <right style="medium">
        <color rgb="FF00000A"/>
      </right>
      <top style="medium">
        <color rgb="FF00000A"/>
      </top>
      <bottom style="medium">
        <color rgb="FF00000A"/>
      </bottom>
      <diagonal/>
    </border>
    <border>
      <left style="medium">
        <color rgb="FF00000A"/>
      </left>
      <right style="medium">
        <color indexed="64"/>
      </right>
      <top/>
      <bottom style="medium">
        <color rgb="FF00000A"/>
      </bottom>
      <diagonal/>
    </border>
    <border>
      <left/>
      <right style="medium">
        <color rgb="FF00000A"/>
      </right>
      <top/>
      <bottom style="medium">
        <color rgb="FF00000A"/>
      </bottom>
      <diagonal/>
    </border>
    <border>
      <left style="medium">
        <color rgb="FF00000A"/>
      </left>
      <right style="medium">
        <color rgb="FF00000A"/>
      </right>
      <top style="medium">
        <color rgb="FF00000A"/>
      </top>
      <bottom style="medium">
        <color rgb="FF00000A"/>
      </bottom>
      <diagonal/>
    </border>
    <border>
      <left style="medium">
        <color rgb="FF00000A"/>
      </left>
      <right style="medium">
        <color rgb="FF00000A"/>
      </right>
      <top/>
      <bottom style="medium">
        <color rgb="FF00000A"/>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theme="4" tint="0.39997558519241921"/>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rgb="FFFFC000"/>
      </left>
      <right/>
      <top style="medium">
        <color rgb="FFFFC000"/>
      </top>
      <bottom/>
      <diagonal/>
    </border>
    <border>
      <left/>
      <right/>
      <top style="medium">
        <color rgb="FFFFC000"/>
      </top>
      <bottom/>
      <diagonal/>
    </border>
    <border>
      <left/>
      <right style="medium">
        <color rgb="FFFFC000"/>
      </right>
      <top style="medium">
        <color rgb="FFFFC000"/>
      </top>
      <bottom/>
      <diagonal/>
    </border>
    <border>
      <left style="medium">
        <color rgb="FFFFC000"/>
      </left>
      <right/>
      <top/>
      <bottom/>
      <diagonal/>
    </border>
    <border>
      <left/>
      <right style="medium">
        <color rgb="FFFFC000"/>
      </right>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right/>
      <top/>
      <bottom style="thick">
        <color rgb="FFFFC000"/>
      </bottom>
      <diagonal/>
    </border>
    <border>
      <left/>
      <right/>
      <top style="thick">
        <color rgb="FFFFC000"/>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bottom style="thick">
        <color theme="7"/>
      </bottom>
      <diagonal/>
    </border>
    <border>
      <left/>
      <right/>
      <top style="thick">
        <color theme="7"/>
      </top>
      <bottom/>
      <diagonal/>
    </border>
  </borders>
  <cellStyleXfs count="4">
    <xf numFmtId="0" fontId="0" fillId="0" borderId="0"/>
    <xf numFmtId="0" fontId="10" fillId="0" borderId="0" applyNumberFormat="0" applyFill="0" applyBorder="0" applyAlignment="0" applyProtection="0"/>
    <xf numFmtId="43" fontId="24" fillId="0" borderId="0" applyFont="0" applyFill="0" applyBorder="0" applyAlignment="0" applyProtection="0"/>
    <xf numFmtId="9" fontId="24" fillId="0" borderId="0" applyFont="0" applyFill="0" applyBorder="0" applyAlignment="0" applyProtection="0"/>
  </cellStyleXfs>
  <cellXfs count="176">
    <xf numFmtId="0" fontId="0" fillId="0" borderId="0" xfId="0"/>
    <xf numFmtId="0" fontId="0" fillId="0" borderId="1" xfId="0" applyBorder="1"/>
    <xf numFmtId="0" fontId="1" fillId="0" borderId="1" xfId="0" applyFont="1" applyBorder="1"/>
    <xf numFmtId="0" fontId="0" fillId="0" borderId="1" xfId="0" applyBorder="1" applyAlignment="1">
      <alignment wrapText="1"/>
    </xf>
    <xf numFmtId="0" fontId="3" fillId="2" borderId="1" xfId="0" applyFont="1" applyFill="1" applyBorder="1"/>
    <xf numFmtId="0" fontId="5" fillId="2" borderId="0" xfId="0" applyFont="1" applyFill="1"/>
    <xf numFmtId="0" fontId="5" fillId="2" borderId="1" xfId="0" applyFont="1" applyFill="1" applyBorder="1"/>
    <xf numFmtId="0" fontId="2" fillId="0" borderId="1" xfId="0" applyFont="1" applyBorder="1" applyAlignment="1">
      <alignment wrapText="1"/>
    </xf>
    <xf numFmtId="0" fontId="0" fillId="0" borderId="0" xfId="0" applyAlignment="1">
      <alignment horizontal="right"/>
    </xf>
    <xf numFmtId="0" fontId="0" fillId="6" borderId="0" xfId="0" applyFill="1" applyAlignment="1">
      <alignment vertical="top" wrapText="1"/>
    </xf>
    <xf numFmtId="0" fontId="10" fillId="0" borderId="0" xfId="1" applyAlignment="1">
      <alignment horizontal="justify" vertical="center"/>
    </xf>
    <xf numFmtId="0" fontId="6" fillId="0" borderId="0" xfId="0" applyFont="1" applyAlignment="1">
      <alignment horizontal="justify" vertical="center"/>
    </xf>
    <xf numFmtId="0" fontId="7" fillId="0" borderId="4" xfId="0" applyFont="1" applyBorder="1" applyAlignment="1">
      <alignment horizontal="justify" vertical="center" wrapText="1"/>
    </xf>
    <xf numFmtId="0" fontId="7" fillId="0" borderId="5" xfId="0" applyFont="1" applyBorder="1" applyAlignment="1">
      <alignment horizontal="justify" vertical="center" wrapText="1"/>
    </xf>
    <xf numFmtId="0" fontId="8" fillId="0" borderId="6" xfId="0" applyFont="1" applyBorder="1" applyAlignment="1">
      <alignment horizontal="justify" vertical="center" wrapText="1"/>
    </xf>
    <xf numFmtId="3"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10" fillId="0" borderId="6" xfId="1" applyBorder="1" applyAlignment="1">
      <alignment horizontal="justify" vertical="center" wrapText="1"/>
    </xf>
    <xf numFmtId="0" fontId="11" fillId="0" borderId="0" xfId="0" applyFont="1" applyAlignment="1">
      <alignment horizontal="justify" vertical="center"/>
    </xf>
    <xf numFmtId="0" fontId="7" fillId="0" borderId="8" xfId="0" applyFont="1" applyBorder="1" applyAlignment="1">
      <alignment horizontal="center" vertical="center" wrapText="1"/>
    </xf>
    <xf numFmtId="0" fontId="7" fillId="8" borderId="5" xfId="0" applyFont="1" applyFill="1" applyBorder="1" applyAlignment="1">
      <alignment horizontal="center" vertical="center" wrapText="1"/>
    </xf>
    <xf numFmtId="0" fontId="8" fillId="0" borderId="9" xfId="0" applyFont="1" applyBorder="1" applyAlignment="1">
      <alignment horizontal="justify" vertical="center" wrapText="1"/>
    </xf>
    <xf numFmtId="0" fontId="8" fillId="0" borderId="7" xfId="0" applyFont="1" applyBorder="1" applyAlignment="1">
      <alignment horizontal="right" vertical="center" wrapText="1"/>
    </xf>
    <xf numFmtId="0" fontId="7" fillId="0" borderId="0" xfId="0" applyFont="1" applyAlignment="1">
      <alignment horizontal="justify" vertical="center" wrapText="1"/>
    </xf>
    <xf numFmtId="3" fontId="8" fillId="0" borderId="0" xfId="0" applyNumberFormat="1" applyFont="1" applyAlignment="1">
      <alignment horizontal="center" vertical="center" wrapText="1"/>
    </xf>
    <xf numFmtId="0" fontId="8" fillId="0" borderId="0" xfId="0" applyFont="1" applyAlignment="1">
      <alignment horizontal="center" vertical="center" wrapText="1"/>
    </xf>
    <xf numFmtId="0" fontId="7" fillId="8" borderId="0" xfId="0" applyFont="1" applyFill="1" applyAlignment="1">
      <alignment horizontal="center" vertical="center" wrapText="1"/>
    </xf>
    <xf numFmtId="0" fontId="8" fillId="0" borderId="0" xfId="0" applyFont="1" applyAlignment="1">
      <alignment horizontal="right" vertical="center" wrapText="1"/>
    </xf>
    <xf numFmtId="0" fontId="1" fillId="7" borderId="1" xfId="0" applyFont="1" applyFill="1" applyBorder="1"/>
    <xf numFmtId="0" fontId="4" fillId="10" borderId="1" xfId="0" applyFont="1" applyFill="1" applyBorder="1"/>
    <xf numFmtId="0" fontId="1" fillId="3" borderId="12" xfId="0" applyFont="1" applyFill="1" applyBorder="1" applyAlignment="1">
      <alignment horizontal="right" vertical="top" wrapText="1"/>
    </xf>
    <xf numFmtId="0" fontId="0" fillId="4" borderId="14" xfId="0" applyFill="1" applyBorder="1" applyAlignment="1">
      <alignment horizontal="right" vertical="top" wrapText="1"/>
    </xf>
    <xf numFmtId="0" fontId="0" fillId="5" borderId="14" xfId="0" applyFill="1" applyBorder="1" applyAlignment="1">
      <alignment horizontal="right" vertical="top" wrapText="1"/>
    </xf>
    <xf numFmtId="0" fontId="0" fillId="6" borderId="11" xfId="0" applyFill="1" applyBorder="1" applyAlignment="1">
      <alignment horizontal="right" vertical="top" wrapText="1"/>
    </xf>
    <xf numFmtId="0" fontId="0" fillId="6" borderId="14" xfId="0" applyFill="1" applyBorder="1" applyAlignment="1">
      <alignment horizontal="right" vertical="top" wrapText="1"/>
    </xf>
    <xf numFmtId="0" fontId="0" fillId="0" borderId="17" xfId="0" applyBorder="1"/>
    <xf numFmtId="0" fontId="14" fillId="0" borderId="0" xfId="0" applyFont="1"/>
    <xf numFmtId="0" fontId="0" fillId="12" borderId="1" xfId="0" applyFill="1" applyBorder="1"/>
    <xf numFmtId="0" fontId="14" fillId="0" borderId="1" xfId="0" applyFont="1" applyBorder="1"/>
    <xf numFmtId="0" fontId="0" fillId="5" borderId="1" xfId="0" applyFill="1" applyBorder="1"/>
    <xf numFmtId="0" fontId="13" fillId="13" borderId="1" xfId="0" applyFont="1" applyFill="1" applyBorder="1"/>
    <xf numFmtId="0" fontId="15" fillId="13" borderId="0" xfId="0" applyFont="1" applyFill="1"/>
    <xf numFmtId="0" fontId="1" fillId="14" borderId="0" xfId="0" applyFont="1" applyFill="1"/>
    <xf numFmtId="0" fontId="4" fillId="0" borderId="0" xfId="0" applyFont="1"/>
    <xf numFmtId="0" fontId="4" fillId="10" borderId="1" xfId="0" applyFont="1" applyFill="1" applyBorder="1" applyAlignment="1">
      <alignment vertical="top"/>
    </xf>
    <xf numFmtId="0" fontId="1" fillId="0" borderId="0" xfId="0" applyFont="1"/>
    <xf numFmtId="0" fontId="1" fillId="2" borderId="1" xfId="0" applyFont="1" applyFill="1" applyBorder="1"/>
    <xf numFmtId="0" fontId="16" fillId="0" borderId="0" xfId="0" applyFont="1"/>
    <xf numFmtId="0" fontId="16" fillId="0" borderId="1" xfId="0" applyFont="1" applyBorder="1"/>
    <xf numFmtId="1" fontId="0" fillId="0" borderId="0" xfId="0" applyNumberFormat="1"/>
    <xf numFmtId="0" fontId="18" fillId="0" borderId="0" xfId="0" applyFont="1"/>
    <xf numFmtId="0" fontId="0" fillId="6" borderId="16" xfId="0" applyFill="1" applyBorder="1" applyAlignment="1">
      <alignment horizontal="right" vertical="top" wrapText="1"/>
    </xf>
    <xf numFmtId="0" fontId="0" fillId="5" borderId="0" xfId="0" applyFill="1" applyAlignment="1">
      <alignment horizontal="right" vertical="top" wrapText="1"/>
    </xf>
    <xf numFmtId="0" fontId="0" fillId="11" borderId="18" xfId="0" applyFill="1" applyBorder="1"/>
    <xf numFmtId="0" fontId="0" fillId="0" borderId="18" xfId="0" applyBorder="1"/>
    <xf numFmtId="0" fontId="0" fillId="0" borderId="18" xfId="0" applyBorder="1" applyAlignment="1">
      <alignment wrapText="1"/>
    </xf>
    <xf numFmtId="0" fontId="14" fillId="0" borderId="18" xfId="0" applyFont="1" applyBorder="1"/>
    <xf numFmtId="0" fontId="1" fillId="0" borderId="19" xfId="0" applyFont="1" applyBorder="1"/>
    <xf numFmtId="0" fontId="1" fillId="0" borderId="20" xfId="0" applyFont="1" applyBorder="1"/>
    <xf numFmtId="0" fontId="0" fillId="0" borderId="21" xfId="0" applyBorder="1"/>
    <xf numFmtId="0" fontId="0" fillId="0" borderId="22" xfId="0" applyBorder="1"/>
    <xf numFmtId="0" fontId="20" fillId="4" borderId="14" xfId="0" applyFont="1" applyFill="1" applyBorder="1" applyAlignment="1">
      <alignment horizontal="right" vertical="top" wrapText="1"/>
    </xf>
    <xf numFmtId="0" fontId="19" fillId="0" borderId="1" xfId="0" applyFont="1" applyBorder="1"/>
    <xf numFmtId="0" fontId="20" fillId="6" borderId="0" xfId="0" applyFont="1" applyFill="1" applyAlignment="1">
      <alignment vertical="top" wrapText="1"/>
    </xf>
    <xf numFmtId="0" fontId="19" fillId="6" borderId="14" xfId="0" applyFont="1" applyFill="1" applyBorder="1" applyAlignment="1">
      <alignment horizontal="right" vertical="top" wrapText="1"/>
    </xf>
    <xf numFmtId="0" fontId="20" fillId="6" borderId="14" xfId="0" applyFont="1" applyFill="1" applyBorder="1" applyAlignment="1">
      <alignment horizontal="right" vertical="top" wrapText="1"/>
    </xf>
    <xf numFmtId="0" fontId="20" fillId="4" borderId="0" xfId="0" applyFont="1" applyFill="1" applyAlignment="1">
      <alignment vertical="top" wrapText="1"/>
    </xf>
    <xf numFmtId="0" fontId="0" fillId="16" borderId="0" xfId="0" applyFill="1" applyAlignment="1">
      <alignment vertical="top" wrapText="1"/>
    </xf>
    <xf numFmtId="0" fontId="20" fillId="16" borderId="0" xfId="0" applyFont="1" applyFill="1" applyAlignment="1">
      <alignment vertical="top" wrapText="1"/>
    </xf>
    <xf numFmtId="0" fontId="0" fillId="16" borderId="3" xfId="0" applyFill="1" applyBorder="1" applyAlignment="1">
      <alignment vertical="top" wrapText="1"/>
    </xf>
    <xf numFmtId="0" fontId="21" fillId="0" borderId="0" xfId="0" applyFont="1"/>
    <xf numFmtId="0" fontId="1" fillId="6" borderId="13" xfId="0" applyFont="1" applyFill="1" applyBorder="1" applyAlignment="1">
      <alignment vertical="top" wrapText="1"/>
    </xf>
    <xf numFmtId="0" fontId="13" fillId="6" borderId="13" xfId="0" applyFont="1" applyFill="1" applyBorder="1" applyAlignment="1">
      <alignment vertical="top" wrapText="1"/>
    </xf>
    <xf numFmtId="0" fontId="1" fillId="16" borderId="13" xfId="0" applyFont="1" applyFill="1" applyBorder="1" applyAlignment="1">
      <alignment vertical="top" wrapText="1"/>
    </xf>
    <xf numFmtId="0" fontId="1" fillId="16" borderId="15" xfId="0" applyFont="1" applyFill="1" applyBorder="1" applyAlignment="1">
      <alignment vertical="top" wrapText="1"/>
    </xf>
    <xf numFmtId="0" fontId="23" fillId="0" borderId="0" xfId="0" applyFont="1"/>
    <xf numFmtId="0" fontId="15" fillId="0" borderId="0" xfId="0" applyFont="1"/>
    <xf numFmtId="0" fontId="13" fillId="0" borderId="0" xfId="0" applyFont="1" applyAlignment="1">
      <alignment vertical="top" wrapText="1"/>
    </xf>
    <xf numFmtId="0" fontId="15" fillId="0" borderId="0" xfId="0" applyFont="1" applyAlignment="1">
      <alignment vertical="top" wrapText="1"/>
    </xf>
    <xf numFmtId="0" fontId="15" fillId="0" borderId="0" xfId="0" applyFont="1" applyAlignment="1">
      <alignment horizontal="right" vertical="top" wrapText="1"/>
    </xf>
    <xf numFmtId="0" fontId="0" fillId="4" borderId="0" xfId="0" applyFill="1"/>
    <xf numFmtId="0" fontId="0" fillId="17" borderId="29" xfId="0" applyFill="1" applyBorder="1"/>
    <xf numFmtId="0" fontId="0" fillId="17" borderId="30" xfId="0" applyFill="1" applyBorder="1"/>
    <xf numFmtId="0" fontId="0" fillId="17" borderId="31" xfId="0" applyFill="1" applyBorder="1"/>
    <xf numFmtId="0" fontId="26" fillId="17" borderId="0" xfId="0" applyFont="1" applyFill="1"/>
    <xf numFmtId="14" fontId="26" fillId="17" borderId="0" xfId="0" applyNumberFormat="1" applyFont="1" applyFill="1"/>
    <xf numFmtId="0" fontId="0" fillId="17" borderId="0" xfId="0" applyFill="1"/>
    <xf numFmtId="0" fontId="26" fillId="4" borderId="0" xfId="0" applyFont="1" applyFill="1"/>
    <xf numFmtId="14" fontId="26" fillId="4" borderId="0" xfId="0" applyNumberFormat="1" applyFont="1" applyFill="1"/>
    <xf numFmtId="0" fontId="0" fillId="4" borderId="32" xfId="0" applyFill="1" applyBorder="1"/>
    <xf numFmtId="0" fontId="27" fillId="4" borderId="0" xfId="0" applyFont="1" applyFill="1"/>
    <xf numFmtId="0" fontId="28" fillId="4" borderId="0" xfId="0" applyFont="1" applyFill="1"/>
    <xf numFmtId="164" fontId="16" fillId="4" borderId="0" xfId="2" applyNumberFormat="1" applyFont="1" applyFill="1"/>
    <xf numFmtId="165" fontId="0" fillId="4" borderId="0" xfId="3" applyNumberFormat="1" applyFont="1" applyFill="1"/>
    <xf numFmtId="9" fontId="0" fillId="4" borderId="0" xfId="3" applyFont="1" applyFill="1"/>
    <xf numFmtId="0" fontId="0" fillId="4" borderId="0" xfId="0" applyFill="1" applyAlignment="1">
      <alignment wrapText="1"/>
    </xf>
    <xf numFmtId="0" fontId="0" fillId="4" borderId="0" xfId="0" applyFill="1" applyAlignment="1">
      <alignment horizontal="left"/>
    </xf>
    <xf numFmtId="0" fontId="30" fillId="4" borderId="0" xfId="0" applyFont="1" applyFill="1"/>
    <xf numFmtId="0" fontId="5" fillId="4" borderId="0" xfId="0" applyFont="1" applyFill="1" applyAlignment="1">
      <alignment horizontal="left" vertical="top" wrapText="1"/>
    </xf>
    <xf numFmtId="0" fontId="5" fillId="4" borderId="0" xfId="0" applyFont="1" applyFill="1" applyAlignment="1">
      <alignment vertical="top"/>
    </xf>
    <xf numFmtId="0" fontId="0" fillId="0" borderId="1" xfId="0" applyBorder="1" applyProtection="1">
      <protection locked="0"/>
    </xf>
    <xf numFmtId="0" fontId="0" fillId="0" borderId="1" xfId="0" applyBorder="1" applyAlignment="1" applyProtection="1">
      <alignment vertical="top" wrapText="1"/>
      <protection locked="0"/>
    </xf>
    <xf numFmtId="0" fontId="0" fillId="0" borderId="1" xfId="0" applyBorder="1" applyAlignment="1" applyProtection="1">
      <alignment vertical="top"/>
      <protection locked="0"/>
    </xf>
    <xf numFmtId="0" fontId="0" fillId="0" borderId="23" xfId="0" applyBorder="1" applyProtection="1">
      <protection locked="0"/>
    </xf>
    <xf numFmtId="0" fontId="0" fillId="18" borderId="14" xfId="0" applyFill="1" applyBorder="1" applyAlignment="1" applyProtection="1">
      <alignment horizontal="right" vertical="top" wrapText="1"/>
      <protection locked="0"/>
    </xf>
    <xf numFmtId="0" fontId="20" fillId="18" borderId="14" xfId="0" applyFont="1" applyFill="1" applyBorder="1" applyAlignment="1">
      <alignment horizontal="right" vertical="top" wrapText="1"/>
    </xf>
    <xf numFmtId="0" fontId="0" fillId="19" borderId="14" xfId="0" applyFill="1" applyBorder="1" applyAlignment="1" applyProtection="1">
      <alignment horizontal="right" vertical="top" wrapText="1"/>
      <protection locked="0"/>
    </xf>
    <xf numFmtId="0" fontId="20" fillId="19" borderId="14" xfId="0" applyFont="1" applyFill="1" applyBorder="1" applyAlignment="1">
      <alignment horizontal="right" vertical="top" wrapText="1"/>
    </xf>
    <xf numFmtId="0" fontId="19" fillId="19" borderId="14" xfId="0" applyFont="1" applyFill="1" applyBorder="1" applyAlignment="1">
      <alignment horizontal="right" vertical="top" wrapText="1"/>
    </xf>
    <xf numFmtId="0" fontId="0" fillId="19" borderId="12" xfId="0" applyFill="1" applyBorder="1" applyAlignment="1" applyProtection="1">
      <alignment horizontal="right" vertical="top" wrapText="1"/>
      <protection locked="0"/>
    </xf>
    <xf numFmtId="0" fontId="3" fillId="9" borderId="1" xfId="0" applyFont="1" applyFill="1" applyBorder="1" applyAlignment="1" applyProtection="1">
      <alignment horizontal="center" vertical="center" wrapText="1"/>
      <protection locked="0"/>
    </xf>
    <xf numFmtId="0" fontId="10" fillId="4" borderId="0" xfId="1" applyFill="1"/>
    <xf numFmtId="0" fontId="1" fillId="6" borderId="34" xfId="0" applyFont="1" applyFill="1" applyBorder="1" applyAlignment="1">
      <alignment vertical="top" wrapText="1"/>
    </xf>
    <xf numFmtId="0" fontId="0" fillId="6" borderId="35" xfId="0" applyFill="1" applyBorder="1" applyAlignment="1">
      <alignment vertical="top" wrapText="1"/>
    </xf>
    <xf numFmtId="0" fontId="0" fillId="18" borderId="36" xfId="0" applyFill="1" applyBorder="1" applyAlignment="1" applyProtection="1">
      <alignment horizontal="right" vertical="top" wrapText="1"/>
      <protection locked="0"/>
    </xf>
    <xf numFmtId="0" fontId="1" fillId="16" borderId="34" xfId="0" applyFont="1" applyFill="1" applyBorder="1" applyAlignment="1">
      <alignment vertical="top" wrapText="1"/>
    </xf>
    <xf numFmtId="0" fontId="0" fillId="16" borderId="35" xfId="0" applyFill="1" applyBorder="1" applyAlignment="1">
      <alignment vertical="top" wrapText="1"/>
    </xf>
    <xf numFmtId="0" fontId="0" fillId="19" borderId="36" xfId="0" applyFill="1" applyBorder="1" applyAlignment="1" applyProtection="1">
      <alignment horizontal="right" vertical="top" wrapText="1"/>
      <protection locked="0"/>
    </xf>
    <xf numFmtId="0" fontId="36" fillId="22" borderId="10" xfId="0" applyFont="1" applyFill="1" applyBorder="1" applyAlignment="1">
      <alignment vertical="center" wrapText="1"/>
    </xf>
    <xf numFmtId="0" fontId="36" fillId="22" borderId="2" xfId="0" applyFont="1" applyFill="1" applyBorder="1" applyAlignment="1">
      <alignment vertical="center" wrapText="1"/>
    </xf>
    <xf numFmtId="0" fontId="36" fillId="22" borderId="11" xfId="0" applyFont="1" applyFill="1" applyBorder="1" applyAlignment="1">
      <alignment vertical="center" wrapText="1"/>
    </xf>
    <xf numFmtId="0" fontId="4" fillId="23" borderId="34" xfId="0" applyFont="1" applyFill="1" applyBorder="1" applyAlignment="1">
      <alignment horizontal="center" vertical="center" wrapText="1"/>
    </xf>
    <xf numFmtId="0" fontId="1" fillId="23" borderId="35" xfId="0" applyFont="1" applyFill="1" applyBorder="1" applyAlignment="1">
      <alignment vertical="top" wrapText="1"/>
    </xf>
    <xf numFmtId="0" fontId="1" fillId="24" borderId="36" xfId="0" applyFont="1" applyFill="1" applyBorder="1" applyAlignment="1" applyProtection="1">
      <alignment horizontal="right" vertical="top" wrapText="1"/>
      <protection locked="0"/>
    </xf>
    <xf numFmtId="0" fontId="1" fillId="24" borderId="14" xfId="0" applyFont="1" applyFill="1" applyBorder="1" applyAlignment="1" applyProtection="1">
      <alignment horizontal="right" vertical="top" wrapText="1"/>
      <protection locked="0"/>
    </xf>
    <xf numFmtId="0" fontId="0" fillId="24" borderId="14" xfId="0" applyFill="1" applyBorder="1" applyAlignment="1" applyProtection="1">
      <alignment horizontal="right" vertical="top" wrapText="1"/>
      <protection locked="0"/>
    </xf>
    <xf numFmtId="0" fontId="41" fillId="0" borderId="0" xfId="0" applyFont="1" applyAlignment="1">
      <alignment wrapText="1"/>
    </xf>
    <xf numFmtId="0" fontId="0" fillId="0" borderId="0" xfId="0" applyAlignment="1">
      <alignment wrapText="1"/>
    </xf>
    <xf numFmtId="0" fontId="20" fillId="16" borderId="37" xfId="0" applyFont="1" applyFill="1" applyBorder="1" applyAlignment="1">
      <alignment vertical="top" wrapText="1"/>
    </xf>
    <xf numFmtId="0" fontId="20" fillId="19" borderId="38" xfId="0" applyFont="1" applyFill="1" applyBorder="1" applyAlignment="1">
      <alignment horizontal="right" vertical="top" wrapText="1"/>
    </xf>
    <xf numFmtId="0" fontId="20" fillId="19" borderId="36" xfId="0" applyFont="1" applyFill="1" applyBorder="1" applyAlignment="1" applyProtection="1">
      <alignment horizontal="right" vertical="top" wrapText="1"/>
      <protection locked="0"/>
    </xf>
    <xf numFmtId="0" fontId="19" fillId="18" borderId="14" xfId="0" applyFont="1" applyFill="1" applyBorder="1" applyAlignment="1" applyProtection="1">
      <alignment horizontal="right" vertical="top" wrapText="1"/>
      <protection locked="0"/>
    </xf>
    <xf numFmtId="0" fontId="19" fillId="0" borderId="0" xfId="0" applyFont="1"/>
    <xf numFmtId="0" fontId="15" fillId="0" borderId="0" xfId="0" applyFont="1" applyAlignment="1">
      <alignment horizontal="right"/>
    </xf>
    <xf numFmtId="0" fontId="37" fillId="23" borderId="39" xfId="0" applyFont="1" applyFill="1" applyBorder="1" applyAlignment="1">
      <alignment horizontal="center" vertical="center" wrapText="1"/>
    </xf>
    <xf numFmtId="0" fontId="0" fillId="23" borderId="40" xfId="0" applyFill="1" applyBorder="1" applyAlignment="1">
      <alignment vertical="top" wrapText="1"/>
    </xf>
    <xf numFmtId="0" fontId="0" fillId="24" borderId="41" xfId="0" applyFill="1" applyBorder="1" applyAlignment="1" applyProtection="1">
      <alignment horizontal="right" vertical="top" wrapText="1"/>
      <protection locked="0"/>
    </xf>
    <xf numFmtId="0" fontId="42" fillId="20" borderId="1" xfId="0" applyFont="1" applyFill="1" applyBorder="1" applyAlignment="1">
      <alignment horizontal="left"/>
    </xf>
    <xf numFmtId="0" fontId="5" fillId="20" borderId="1" xfId="0" applyFont="1" applyFill="1" applyBorder="1" applyAlignment="1">
      <alignment horizontal="left" wrapText="1"/>
    </xf>
    <xf numFmtId="0" fontId="0" fillId="0" borderId="0" xfId="0" applyAlignment="1">
      <alignment horizontal="left"/>
    </xf>
    <xf numFmtId="0" fontId="5" fillId="15" borderId="1" xfId="0" applyFont="1" applyFill="1" applyBorder="1" applyAlignment="1">
      <alignment horizontal="left"/>
    </xf>
    <xf numFmtId="0" fontId="42" fillId="15" borderId="1" xfId="0" applyFont="1" applyFill="1" applyBorder="1" applyAlignment="1">
      <alignment horizontal="left" vertical="center"/>
    </xf>
    <xf numFmtId="0" fontId="0" fillId="15" borderId="18" xfId="0" applyFill="1" applyBorder="1" applyAlignment="1">
      <alignment horizontal="left" vertical="center" wrapText="1"/>
    </xf>
    <xf numFmtId="0" fontId="15" fillId="21" borderId="1" xfId="0" applyFont="1" applyFill="1" applyBorder="1" applyAlignment="1">
      <alignment horizontal="left"/>
    </xf>
    <xf numFmtId="0" fontId="15" fillId="21" borderId="18" xfId="0" applyFont="1" applyFill="1" applyBorder="1" applyAlignment="1">
      <alignment horizontal="left"/>
    </xf>
    <xf numFmtId="0" fontId="0" fillId="15" borderId="1" xfId="0" applyFill="1" applyBorder="1" applyAlignment="1">
      <alignment horizontal="left" wrapText="1"/>
    </xf>
    <xf numFmtId="0" fontId="0" fillId="15" borderId="1" xfId="0" applyFill="1" applyBorder="1" applyAlignment="1">
      <alignment horizontal="left"/>
    </xf>
    <xf numFmtId="0" fontId="13" fillId="12" borderId="1" xfId="0" applyFont="1" applyFill="1" applyBorder="1" applyAlignment="1">
      <alignment horizontal="left"/>
    </xf>
    <xf numFmtId="0" fontId="5" fillId="4" borderId="43" xfId="0" applyFont="1" applyFill="1" applyBorder="1" applyAlignment="1">
      <alignment horizontal="left" vertical="top" wrapText="1"/>
    </xf>
    <xf numFmtId="0" fontId="0" fillId="4" borderId="42" xfId="0" applyFill="1" applyBorder="1"/>
    <xf numFmtId="0" fontId="0" fillId="25" borderId="0" xfId="0" applyFill="1" applyAlignment="1">
      <alignment vertical="top" wrapText="1"/>
    </xf>
    <xf numFmtId="0" fontId="14" fillId="0" borderId="0" xfId="0" applyFont="1" applyAlignment="1">
      <alignment vertical="center"/>
    </xf>
    <xf numFmtId="0" fontId="14" fillId="4" borderId="0" xfId="0" applyFont="1" applyFill="1" applyAlignment="1">
      <alignment horizontal="left"/>
    </xf>
    <xf numFmtId="0" fontId="47" fillId="4" borderId="0" xfId="0" applyFont="1" applyFill="1" applyAlignment="1">
      <alignment horizontal="left" vertical="top" wrapText="1"/>
    </xf>
    <xf numFmtId="0" fontId="49" fillId="0" borderId="0" xfId="1" applyFont="1"/>
    <xf numFmtId="0" fontId="10" fillId="4" borderId="0" xfId="1" applyFill="1" applyAlignment="1">
      <alignment horizontal="left" wrapText="1"/>
    </xf>
    <xf numFmtId="0" fontId="47" fillId="4" borderId="33" xfId="0" applyFont="1" applyFill="1" applyBorder="1" applyAlignment="1">
      <alignment horizontal="left" vertical="top" wrapText="1"/>
    </xf>
    <xf numFmtId="0" fontId="0" fillId="4" borderId="33" xfId="0" applyFill="1" applyBorder="1" applyAlignment="1">
      <alignment horizontal="left" vertical="top"/>
    </xf>
    <xf numFmtId="0" fontId="0" fillId="4" borderId="33" xfId="0" applyFill="1" applyBorder="1" applyAlignment="1">
      <alignment horizontal="left" wrapText="1"/>
    </xf>
    <xf numFmtId="0" fontId="0" fillId="4" borderId="0" xfId="0" applyFill="1" applyAlignment="1">
      <alignment horizontal="left"/>
    </xf>
    <xf numFmtId="0" fontId="25" fillId="17" borderId="24" xfId="0" applyFont="1" applyFill="1" applyBorder="1" applyAlignment="1">
      <alignment horizontal="center"/>
    </xf>
    <xf numFmtId="0" fontId="25" fillId="17" borderId="25" xfId="0" applyFont="1" applyFill="1" applyBorder="1" applyAlignment="1">
      <alignment horizontal="center"/>
    </xf>
    <xf numFmtId="0" fontId="25" fillId="17" borderId="26" xfId="0" applyFont="1" applyFill="1" applyBorder="1" applyAlignment="1">
      <alignment horizontal="center"/>
    </xf>
    <xf numFmtId="0" fontId="23" fillId="17" borderId="27" xfId="0" applyFont="1" applyFill="1" applyBorder="1" applyAlignment="1">
      <alignment horizontal="center"/>
    </xf>
    <xf numFmtId="0" fontId="23" fillId="17" borderId="0" xfId="0" applyFont="1" applyFill="1" applyAlignment="1">
      <alignment horizontal="center"/>
    </xf>
    <xf numFmtId="0" fontId="23" fillId="17" borderId="28" xfId="0" applyFont="1" applyFill="1" applyBorder="1" applyAlignment="1">
      <alignment horizontal="center"/>
    </xf>
    <xf numFmtId="0" fontId="34" fillId="17" borderId="27" xfId="0" applyFont="1" applyFill="1" applyBorder="1" applyAlignment="1">
      <alignment horizontal="center"/>
    </xf>
    <xf numFmtId="0" fontId="34" fillId="17" borderId="0" xfId="0" applyFont="1" applyFill="1" applyAlignment="1">
      <alignment horizontal="center"/>
    </xf>
    <xf numFmtId="0" fontId="34" fillId="17" borderId="28" xfId="0" applyFont="1" applyFill="1" applyBorder="1" applyAlignment="1">
      <alignment horizontal="center"/>
    </xf>
    <xf numFmtId="0" fontId="10" fillId="4" borderId="33" xfId="1" applyFill="1" applyBorder="1" applyAlignment="1">
      <alignment horizontal="left" wrapText="1"/>
    </xf>
    <xf numFmtId="0" fontId="30" fillId="4" borderId="0" xfId="0" applyFont="1" applyFill="1" applyAlignment="1">
      <alignment horizontal="left" vertical="top" wrapText="1"/>
    </xf>
    <xf numFmtId="0" fontId="46" fillId="4" borderId="32" xfId="0" applyFont="1" applyFill="1" applyBorder="1" applyAlignment="1">
      <alignment horizontal="left" vertical="top" wrapText="1"/>
    </xf>
    <xf numFmtId="0" fontId="0" fillId="4" borderId="32" xfId="0" applyFill="1" applyBorder="1" applyAlignment="1">
      <alignment horizontal="left" vertical="top"/>
    </xf>
    <xf numFmtId="0" fontId="47" fillId="4" borderId="32" xfId="0" applyFont="1" applyFill="1" applyBorder="1" applyAlignment="1">
      <alignment horizontal="left" vertical="top" wrapText="1"/>
    </xf>
    <xf numFmtId="0" fontId="17" fillId="2" borderId="0" xfId="0" applyFont="1" applyFill="1" applyAlignment="1">
      <alignment horizontal="center" vertical="center"/>
    </xf>
    <xf numFmtId="0" fontId="22" fillId="15" borderId="0" xfId="0" applyFont="1" applyFill="1" applyAlignment="1">
      <alignment horizontal="center" vertical="center"/>
    </xf>
  </cellXfs>
  <cellStyles count="4">
    <cellStyle name="Lien hypertexte" xfId="1" builtinId="8"/>
    <cellStyle name="Milliers" xfId="2" builtinId="3"/>
    <cellStyle name="Normal" xfId="0" builtinId="0"/>
    <cellStyle name="Pourcentage" xfId="3" builtinId="5"/>
  </cellStyles>
  <dxfs count="10">
    <dxf>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B0F0"/>
        <name val="Calibri"/>
        <family val="2"/>
        <scheme val="minor"/>
      </font>
    </dxf>
    <dxf>
      <border outline="0">
        <right style="thin">
          <color indexed="64"/>
        </right>
        <top style="thin">
          <color indexed="64"/>
        </top>
      </border>
    </dxf>
    <dxf>
      <border outline="0">
        <bottom style="thin">
          <color indexed="64"/>
        </bottom>
      </border>
    </dxf>
    <dxf>
      <font>
        <b/>
        <i val="0"/>
        <strike val="0"/>
        <condense val="0"/>
        <extend val="0"/>
        <outline val="0"/>
        <shadow val="0"/>
        <u val="none"/>
        <vertAlign val="baseline"/>
        <sz val="11"/>
        <color theme="1"/>
        <name val="Calibri"/>
        <family val="2"/>
        <scheme val="minor"/>
      </font>
      <border diagonalUp="0" diagonalDown="0" outline="0">
        <left style="thin">
          <color indexed="64"/>
        </left>
        <right style="thin">
          <color indexed="64"/>
        </right>
        <top/>
        <bottom/>
      </border>
    </dxf>
    <dxf>
      <numFmt numFmtId="0" formatCode="General"/>
    </dxf>
    <dxf>
      <font>
        <b/>
        <i val="0"/>
        <strike val="0"/>
        <condense val="0"/>
        <extend val="0"/>
        <outline val="0"/>
        <shadow val="0"/>
        <u val="none"/>
        <vertAlign val="baseline"/>
        <sz val="14"/>
        <color theme="1"/>
        <name val="Calibri"/>
        <family val="2"/>
        <scheme val="minor"/>
      </font>
      <fill>
        <patternFill patternType="solid">
          <fgColor indexed="64"/>
          <bgColor theme="0" tint="-0.14999847407452621"/>
        </patternFill>
      </fill>
    </dxf>
    <dxf>
      <numFmt numFmtId="0" formatCode="Genera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microsoft.com/office/2006/relationships/vbaProject" Target="vbaProject.bin"/><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CheckBox" fmlaLink="$B$8" lockText="1" noThreeD="1"/>
</file>

<file path=xl/ctrlProps/ctrlProp3.xml><?xml version="1.0" encoding="utf-8"?>
<formControlPr xmlns="http://schemas.microsoft.com/office/spreadsheetml/2009/9/main" objectType="CheckBox" fmlaLink="$B$9" lockText="1" noThreeD="1"/>
</file>

<file path=xl/ctrlProps/ctrlProp4.xml><?xml version="1.0" encoding="utf-8"?>
<formControlPr xmlns="http://schemas.microsoft.com/office/spreadsheetml/2009/9/main" objectType="CheckBox" fmlaLink="$B$10" lockText="1" noThreeD="1"/>
</file>

<file path=xl/ctrlProps/ctrlProp5.xml><?xml version="1.0" encoding="utf-8"?>
<formControlPr xmlns="http://schemas.microsoft.com/office/spreadsheetml/2009/9/main" objectType="CheckBox" fmlaLink="$B$13" lockText="1" noThreeD="1"/>
</file>

<file path=xl/ctrlProps/ctrlProp6.xml><?xml version="1.0" encoding="utf-8"?>
<formControlPr xmlns="http://schemas.microsoft.com/office/spreadsheetml/2009/9/main" objectType="CheckBox" fmlaLink="$B$12" lockText="1" noThreeD="1"/>
</file>

<file path=xl/ctrlProps/ctrlProp7.xml><?xml version="1.0" encoding="utf-8"?>
<formControlPr xmlns="http://schemas.microsoft.com/office/spreadsheetml/2009/9/main" objectType="CheckBox" fmlaLink="$B$14" lockText="1" noThreeD="1"/>
</file>

<file path=xl/ctrlProps/ctrlProp8.xml><?xml version="1.0" encoding="utf-8"?>
<formControlPr xmlns="http://schemas.microsoft.com/office/spreadsheetml/2009/9/main" objectType="CheckBox" fmlaLink="$B$11"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CheckBox" fmlaLink="$B$15" lockText="1" noThreeD="1"/>
</file>

<file path=xl/ctrlProps/ctrlProp11.xml><?xml version="1.0" encoding="utf-8"?>
<formControlPr xmlns="http://schemas.microsoft.com/office/spreadsheetml/2009/9/main" objectType="CheckBox" fmlaLink="$B$18" lockText="1" noThreeD="1"/>
</file>

<file path=xl/ctrlProps/ctrlProp12.xml><?xml version="1.0" encoding="utf-8"?>
<formControlPr xmlns="http://schemas.microsoft.com/office/spreadsheetml/2009/9/main" objectType="CheckBox" fmlaLink="$B$16" lockText="1" noThreeD="1"/>
</file>

<file path=xl/ctrlProps/ctrlProp13.xml><?xml version="1.0" encoding="utf-8"?>
<formControlPr xmlns="http://schemas.microsoft.com/office/spreadsheetml/2009/9/main" objectType="CheckBox" fmlaLink="$B$25" lockText="1" noThreeD="1"/>
</file>

<file path=xl/ctrlProps/ctrlProp14.xml><?xml version="1.0" encoding="utf-8"?>
<formControlPr xmlns="http://schemas.microsoft.com/office/spreadsheetml/2009/9/main" objectType="CheckBox" fmlaLink="$B$17" lockText="1" noThreeD="1"/>
</file>

<file path=xl/ctrlProps/ctrlProp15.xml><?xml version="1.0" encoding="utf-8"?>
<formControlPr xmlns="http://schemas.microsoft.com/office/spreadsheetml/2009/9/main" objectType="CheckBox" fmlaLink="$B$19" lockText="1" noThreeD="1"/>
</file>

<file path=xl/ctrlProps/ctrlProp16.xml><?xml version="1.0" encoding="utf-8"?>
<formControlPr xmlns="http://schemas.microsoft.com/office/spreadsheetml/2009/9/main" objectType="CheckBox" fmlaLink="$B$20" lockText="1" noThreeD="1"/>
</file>

<file path=xl/ctrlProps/ctrlProp17.xml><?xml version="1.0" encoding="utf-8"?>
<formControlPr xmlns="http://schemas.microsoft.com/office/spreadsheetml/2009/9/main" objectType="CheckBox" fmlaLink="$B$21" lockText="1" noThreeD="1"/>
</file>

<file path=xl/ctrlProps/ctrlProp18.xml><?xml version="1.0" encoding="utf-8"?>
<formControlPr xmlns="http://schemas.microsoft.com/office/spreadsheetml/2009/9/main" objectType="CheckBox" fmlaLink="$B$24" lockText="1" noThreeD="1"/>
</file>

<file path=xl/ctrlProps/ctrlProp19.xml><?xml version="1.0" encoding="utf-8"?>
<formControlPr xmlns="http://schemas.microsoft.com/office/spreadsheetml/2009/9/main" objectType="CheckBox" fmlaLink="$B$23" lockText="1" noThreeD="1"/>
</file>

<file path=xl/ctrlProps/ctrlProp20.xml><?xml version="1.0" encoding="utf-8"?>
<formControlPr xmlns="http://schemas.microsoft.com/office/spreadsheetml/2009/9/main" objectType="CheckBox" fmlaLink="$B$22" lockText="1" noThreeD="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4.png"/><Relationship Id="rId7" Type="http://schemas.openxmlformats.org/officeDocument/2006/relationships/hyperlink" Target="https://www.youtube.com/watch?v=AkhosQvrE_I" TargetMode="External"/><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3" Type="http://schemas.openxmlformats.org/officeDocument/2006/relationships/image" Target="../media/image22.png"/><Relationship Id="rId18" Type="http://schemas.openxmlformats.org/officeDocument/2006/relationships/image" Target="../media/image27.svg"/><Relationship Id="rId26" Type="http://schemas.openxmlformats.org/officeDocument/2006/relationships/image" Target="../media/image35.svg"/><Relationship Id="rId39" Type="http://schemas.openxmlformats.org/officeDocument/2006/relationships/image" Target="../media/image48.png"/><Relationship Id="rId21" Type="http://schemas.openxmlformats.org/officeDocument/2006/relationships/image" Target="../media/image30.png"/><Relationship Id="rId34" Type="http://schemas.openxmlformats.org/officeDocument/2006/relationships/image" Target="../media/image43.svg"/><Relationship Id="rId42" Type="http://schemas.openxmlformats.org/officeDocument/2006/relationships/image" Target="../media/image51.svg"/><Relationship Id="rId47" Type="http://schemas.openxmlformats.org/officeDocument/2006/relationships/image" Target="../media/image56.png"/><Relationship Id="rId7" Type="http://schemas.openxmlformats.org/officeDocument/2006/relationships/image" Target="../media/image16.png"/><Relationship Id="rId2" Type="http://schemas.openxmlformats.org/officeDocument/2006/relationships/image" Target="../media/image11.svg"/><Relationship Id="rId16" Type="http://schemas.openxmlformats.org/officeDocument/2006/relationships/image" Target="../media/image25.svg"/><Relationship Id="rId29" Type="http://schemas.openxmlformats.org/officeDocument/2006/relationships/image" Target="../media/image38.png"/><Relationship Id="rId1" Type="http://schemas.openxmlformats.org/officeDocument/2006/relationships/image" Target="../media/image10.png"/><Relationship Id="rId6" Type="http://schemas.openxmlformats.org/officeDocument/2006/relationships/image" Target="../media/image15.svg"/><Relationship Id="rId11" Type="http://schemas.openxmlformats.org/officeDocument/2006/relationships/image" Target="../media/image20.png"/><Relationship Id="rId24" Type="http://schemas.openxmlformats.org/officeDocument/2006/relationships/image" Target="../media/image33.svg"/><Relationship Id="rId32" Type="http://schemas.openxmlformats.org/officeDocument/2006/relationships/image" Target="../media/image41.svg"/><Relationship Id="rId37" Type="http://schemas.openxmlformats.org/officeDocument/2006/relationships/image" Target="../media/image46.png"/><Relationship Id="rId40" Type="http://schemas.openxmlformats.org/officeDocument/2006/relationships/image" Target="../media/image49.svg"/><Relationship Id="rId45" Type="http://schemas.openxmlformats.org/officeDocument/2006/relationships/image" Target="../media/image54.png"/><Relationship Id="rId5" Type="http://schemas.openxmlformats.org/officeDocument/2006/relationships/image" Target="../media/image14.png"/><Relationship Id="rId15" Type="http://schemas.openxmlformats.org/officeDocument/2006/relationships/image" Target="../media/image24.png"/><Relationship Id="rId23" Type="http://schemas.openxmlformats.org/officeDocument/2006/relationships/image" Target="../media/image32.png"/><Relationship Id="rId28" Type="http://schemas.openxmlformats.org/officeDocument/2006/relationships/image" Target="../media/image37.svg"/><Relationship Id="rId36" Type="http://schemas.openxmlformats.org/officeDocument/2006/relationships/image" Target="../media/image45.svg"/><Relationship Id="rId10" Type="http://schemas.openxmlformats.org/officeDocument/2006/relationships/image" Target="../media/image19.svg"/><Relationship Id="rId19" Type="http://schemas.openxmlformats.org/officeDocument/2006/relationships/image" Target="../media/image28.png"/><Relationship Id="rId31" Type="http://schemas.openxmlformats.org/officeDocument/2006/relationships/image" Target="../media/image40.png"/><Relationship Id="rId44" Type="http://schemas.openxmlformats.org/officeDocument/2006/relationships/image" Target="../media/image53.svg"/><Relationship Id="rId4" Type="http://schemas.openxmlformats.org/officeDocument/2006/relationships/image" Target="../media/image13.svg"/><Relationship Id="rId9" Type="http://schemas.openxmlformats.org/officeDocument/2006/relationships/image" Target="../media/image18.png"/><Relationship Id="rId14" Type="http://schemas.openxmlformats.org/officeDocument/2006/relationships/image" Target="../media/image23.svg"/><Relationship Id="rId22" Type="http://schemas.openxmlformats.org/officeDocument/2006/relationships/image" Target="../media/image31.svg"/><Relationship Id="rId27" Type="http://schemas.openxmlformats.org/officeDocument/2006/relationships/image" Target="../media/image36.png"/><Relationship Id="rId30" Type="http://schemas.openxmlformats.org/officeDocument/2006/relationships/image" Target="../media/image39.svg"/><Relationship Id="rId35" Type="http://schemas.openxmlformats.org/officeDocument/2006/relationships/image" Target="../media/image44.png"/><Relationship Id="rId43" Type="http://schemas.openxmlformats.org/officeDocument/2006/relationships/image" Target="../media/image52.png"/><Relationship Id="rId48" Type="http://schemas.openxmlformats.org/officeDocument/2006/relationships/image" Target="../media/image57.svg"/><Relationship Id="rId8" Type="http://schemas.openxmlformats.org/officeDocument/2006/relationships/image" Target="../media/image17.svg"/><Relationship Id="rId3" Type="http://schemas.openxmlformats.org/officeDocument/2006/relationships/image" Target="../media/image12.png"/><Relationship Id="rId12" Type="http://schemas.openxmlformats.org/officeDocument/2006/relationships/image" Target="../media/image21.svg"/><Relationship Id="rId17" Type="http://schemas.openxmlformats.org/officeDocument/2006/relationships/image" Target="../media/image26.png"/><Relationship Id="rId25" Type="http://schemas.openxmlformats.org/officeDocument/2006/relationships/image" Target="../media/image34.png"/><Relationship Id="rId33" Type="http://schemas.openxmlformats.org/officeDocument/2006/relationships/image" Target="../media/image42.png"/><Relationship Id="rId38" Type="http://schemas.openxmlformats.org/officeDocument/2006/relationships/image" Target="../media/image47.svg"/><Relationship Id="rId46" Type="http://schemas.openxmlformats.org/officeDocument/2006/relationships/image" Target="../media/image55.svg"/><Relationship Id="rId20" Type="http://schemas.openxmlformats.org/officeDocument/2006/relationships/image" Target="../media/image29.svg"/><Relationship Id="rId41" Type="http://schemas.openxmlformats.org/officeDocument/2006/relationships/image" Target="../media/image50.png"/></Relationships>
</file>

<file path=xl/drawings/_rels/drawing4.xml.rels><?xml version="1.0" encoding="UTF-8" standalone="yes"?>
<Relationships xmlns="http://schemas.openxmlformats.org/package/2006/relationships"><Relationship Id="rId13" Type="http://schemas.openxmlformats.org/officeDocument/2006/relationships/image" Target="../media/image38.png"/><Relationship Id="rId18" Type="http://schemas.openxmlformats.org/officeDocument/2006/relationships/image" Target="../media/image31.svg"/><Relationship Id="rId26" Type="http://schemas.openxmlformats.org/officeDocument/2006/relationships/image" Target="../media/image13.svg"/><Relationship Id="rId39" Type="http://schemas.openxmlformats.org/officeDocument/2006/relationships/image" Target="../media/image20.png"/><Relationship Id="rId21" Type="http://schemas.openxmlformats.org/officeDocument/2006/relationships/image" Target="../media/image32.png"/><Relationship Id="rId34" Type="http://schemas.openxmlformats.org/officeDocument/2006/relationships/image" Target="../media/image19.svg"/><Relationship Id="rId7" Type="http://schemas.openxmlformats.org/officeDocument/2006/relationships/image" Target="../media/image50.png"/><Relationship Id="rId12" Type="http://schemas.openxmlformats.org/officeDocument/2006/relationships/image" Target="../media/image23.svg"/><Relationship Id="rId17" Type="http://schemas.openxmlformats.org/officeDocument/2006/relationships/image" Target="../media/image30.png"/><Relationship Id="rId25" Type="http://schemas.openxmlformats.org/officeDocument/2006/relationships/image" Target="../media/image12.png"/><Relationship Id="rId33" Type="http://schemas.openxmlformats.org/officeDocument/2006/relationships/image" Target="../media/image18.png"/><Relationship Id="rId38" Type="http://schemas.openxmlformats.org/officeDocument/2006/relationships/image" Target="../media/image64.svg"/><Relationship Id="rId2" Type="http://schemas.openxmlformats.org/officeDocument/2006/relationships/image" Target="../media/image17.svg"/><Relationship Id="rId16" Type="http://schemas.openxmlformats.org/officeDocument/2006/relationships/image" Target="../media/image29.svg"/><Relationship Id="rId20" Type="http://schemas.openxmlformats.org/officeDocument/2006/relationships/image" Target="../media/image35.svg"/><Relationship Id="rId29" Type="http://schemas.openxmlformats.org/officeDocument/2006/relationships/image" Target="../media/image42.png"/><Relationship Id="rId1" Type="http://schemas.openxmlformats.org/officeDocument/2006/relationships/image" Target="../media/image16.png"/><Relationship Id="rId6" Type="http://schemas.openxmlformats.org/officeDocument/2006/relationships/image" Target="../media/image53.svg"/><Relationship Id="rId11" Type="http://schemas.openxmlformats.org/officeDocument/2006/relationships/image" Target="../media/image22.png"/><Relationship Id="rId24" Type="http://schemas.openxmlformats.org/officeDocument/2006/relationships/image" Target="../media/image37.svg"/><Relationship Id="rId32" Type="http://schemas.openxmlformats.org/officeDocument/2006/relationships/image" Target="../media/image60.svg"/><Relationship Id="rId37" Type="http://schemas.openxmlformats.org/officeDocument/2006/relationships/image" Target="../media/image63.png"/><Relationship Id="rId40" Type="http://schemas.openxmlformats.org/officeDocument/2006/relationships/image" Target="../media/image21.svg"/><Relationship Id="rId5" Type="http://schemas.openxmlformats.org/officeDocument/2006/relationships/image" Target="../media/image52.png"/><Relationship Id="rId15" Type="http://schemas.openxmlformats.org/officeDocument/2006/relationships/image" Target="../media/image28.png"/><Relationship Id="rId23" Type="http://schemas.openxmlformats.org/officeDocument/2006/relationships/image" Target="../media/image36.png"/><Relationship Id="rId28" Type="http://schemas.openxmlformats.org/officeDocument/2006/relationships/image" Target="../media/image41.svg"/><Relationship Id="rId36" Type="http://schemas.openxmlformats.org/officeDocument/2006/relationships/image" Target="../media/image62.svg"/><Relationship Id="rId10" Type="http://schemas.openxmlformats.org/officeDocument/2006/relationships/image" Target="../media/image15.svg"/><Relationship Id="rId19" Type="http://schemas.openxmlformats.org/officeDocument/2006/relationships/image" Target="../media/image34.png"/><Relationship Id="rId31" Type="http://schemas.openxmlformats.org/officeDocument/2006/relationships/image" Target="../media/image59.png"/><Relationship Id="rId4" Type="http://schemas.openxmlformats.org/officeDocument/2006/relationships/image" Target="../media/image47.svg"/><Relationship Id="rId9" Type="http://schemas.openxmlformats.org/officeDocument/2006/relationships/image" Target="../media/image14.png"/><Relationship Id="rId14" Type="http://schemas.openxmlformats.org/officeDocument/2006/relationships/image" Target="../media/image39.svg"/><Relationship Id="rId22" Type="http://schemas.openxmlformats.org/officeDocument/2006/relationships/image" Target="../media/image33.svg"/><Relationship Id="rId27" Type="http://schemas.openxmlformats.org/officeDocument/2006/relationships/image" Target="../media/image40.png"/><Relationship Id="rId30" Type="http://schemas.openxmlformats.org/officeDocument/2006/relationships/image" Target="../media/image43.svg"/><Relationship Id="rId35" Type="http://schemas.openxmlformats.org/officeDocument/2006/relationships/image" Target="../media/image61.png"/><Relationship Id="rId8" Type="http://schemas.openxmlformats.org/officeDocument/2006/relationships/image" Target="../media/image51.svg"/><Relationship Id="rId3" Type="http://schemas.openxmlformats.org/officeDocument/2006/relationships/image" Target="../media/image4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8.png"/></Relationships>
</file>

<file path=xl/drawings/drawing1.xml><?xml version="1.0" encoding="utf-8"?>
<xdr:wsDr xmlns:xdr="http://schemas.openxmlformats.org/drawingml/2006/spreadsheetDrawing" xmlns:a="http://schemas.openxmlformats.org/drawingml/2006/main">
  <xdr:twoCellAnchor editAs="oneCell">
    <xdr:from>
      <xdr:col>2</xdr:col>
      <xdr:colOff>1209675</xdr:colOff>
      <xdr:row>0</xdr:row>
      <xdr:rowOff>186690</xdr:rowOff>
    </xdr:from>
    <xdr:to>
      <xdr:col>3</xdr:col>
      <xdr:colOff>588246</xdr:colOff>
      <xdr:row>4</xdr:row>
      <xdr:rowOff>173483</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0" y="186690"/>
          <a:ext cx="1277856" cy="1259333"/>
        </a:xfrm>
        <a:prstGeom prst="rect">
          <a:avLst/>
        </a:prstGeom>
      </xdr:spPr>
    </xdr:pic>
    <xdr:clientData/>
  </xdr:twoCellAnchor>
  <xdr:twoCellAnchor editAs="oneCell">
    <xdr:from>
      <xdr:col>2</xdr:col>
      <xdr:colOff>22365</xdr:colOff>
      <xdr:row>1</xdr:row>
      <xdr:rowOff>11430</xdr:rowOff>
    </xdr:from>
    <xdr:to>
      <xdr:col>2</xdr:col>
      <xdr:colOff>1236667</xdr:colOff>
      <xdr:row>4</xdr:row>
      <xdr:rowOff>167640</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22565" y="201930"/>
          <a:ext cx="1218112" cy="1238250"/>
        </a:xfrm>
        <a:prstGeom prst="rect">
          <a:avLst/>
        </a:prstGeom>
      </xdr:spPr>
    </xdr:pic>
    <xdr:clientData/>
  </xdr:twoCellAnchor>
  <xdr:twoCellAnchor editAs="oneCell">
    <xdr:from>
      <xdr:col>9</xdr:col>
      <xdr:colOff>274320</xdr:colOff>
      <xdr:row>1</xdr:row>
      <xdr:rowOff>24766</xdr:rowOff>
    </xdr:from>
    <xdr:to>
      <xdr:col>10</xdr:col>
      <xdr:colOff>588617</xdr:colOff>
      <xdr:row>2</xdr:row>
      <xdr:rowOff>170319</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42070" y="215266"/>
          <a:ext cx="1091537" cy="745628"/>
        </a:xfrm>
        <a:prstGeom prst="rect">
          <a:avLst/>
        </a:prstGeom>
      </xdr:spPr>
    </xdr:pic>
    <xdr:clientData/>
  </xdr:twoCellAnchor>
  <xdr:twoCellAnchor editAs="oneCell">
    <xdr:from>
      <xdr:col>9</xdr:col>
      <xdr:colOff>157680</xdr:colOff>
      <xdr:row>2</xdr:row>
      <xdr:rowOff>152399</xdr:rowOff>
    </xdr:from>
    <xdr:to>
      <xdr:col>10</xdr:col>
      <xdr:colOff>746543</xdr:colOff>
      <xdr:row>4</xdr:row>
      <xdr:rowOff>187990</xdr:rowOff>
    </xdr:to>
    <xdr:pic>
      <xdr:nvPicPr>
        <xdr:cNvPr id="8" name="Ima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25430" y="933449"/>
          <a:ext cx="1366103" cy="530891"/>
        </a:xfrm>
        <a:prstGeom prst="rect">
          <a:avLst/>
        </a:prstGeom>
      </xdr:spPr>
    </xdr:pic>
    <xdr:clientData/>
  </xdr:twoCellAnchor>
  <xdr:twoCellAnchor editAs="oneCell">
    <xdr:from>
      <xdr:col>2</xdr:col>
      <xdr:colOff>1834515</xdr:colOff>
      <xdr:row>11</xdr:row>
      <xdr:rowOff>104775</xdr:rowOff>
    </xdr:from>
    <xdr:to>
      <xdr:col>10</xdr:col>
      <xdr:colOff>758783</xdr:colOff>
      <xdr:row>11</xdr:row>
      <xdr:rowOff>457149</xdr:rowOff>
    </xdr:to>
    <xdr:pic>
      <xdr:nvPicPr>
        <xdr:cNvPr id="5" name="Image 4">
          <a:extLst>
            <a:ext uri="{FF2B5EF4-FFF2-40B4-BE49-F238E27FC236}">
              <a16:creationId xmlns:a16="http://schemas.microsoft.com/office/drawing/2014/main" id="{5240607D-2267-1D82-86EE-5D35AF6F8523}"/>
            </a:ext>
          </a:extLst>
        </xdr:cNvPr>
        <xdr:cNvPicPr>
          <a:picLocks noChangeAspect="1"/>
        </xdr:cNvPicPr>
      </xdr:nvPicPr>
      <xdr:blipFill>
        <a:blip xmlns:r="http://schemas.openxmlformats.org/officeDocument/2006/relationships" r:embed="rId5"/>
        <a:stretch>
          <a:fillRect/>
        </a:stretch>
      </xdr:blipFill>
      <xdr:spPr>
        <a:xfrm>
          <a:off x="2425065" y="2943225"/>
          <a:ext cx="7772993" cy="352374"/>
        </a:xfrm>
        <a:prstGeom prst="rect">
          <a:avLst/>
        </a:prstGeom>
      </xdr:spPr>
    </xdr:pic>
    <xdr:clientData/>
  </xdr:twoCellAnchor>
  <xdr:twoCellAnchor editAs="oneCell">
    <xdr:from>
      <xdr:col>2</xdr:col>
      <xdr:colOff>1876425</xdr:colOff>
      <xdr:row>11</xdr:row>
      <xdr:rowOff>723900</xdr:rowOff>
    </xdr:from>
    <xdr:to>
      <xdr:col>7</xdr:col>
      <xdr:colOff>16597</xdr:colOff>
      <xdr:row>11</xdr:row>
      <xdr:rowOff>1121995</xdr:rowOff>
    </xdr:to>
    <xdr:pic>
      <xdr:nvPicPr>
        <xdr:cNvPr id="7" name="Image 6">
          <a:extLst>
            <a:ext uri="{FF2B5EF4-FFF2-40B4-BE49-F238E27FC236}">
              <a16:creationId xmlns:a16="http://schemas.microsoft.com/office/drawing/2014/main" id="{767D68E4-C1FD-D020-FF00-2A4D3328D983}"/>
            </a:ext>
          </a:extLst>
        </xdr:cNvPr>
        <xdr:cNvPicPr>
          <a:picLocks noChangeAspect="1"/>
        </xdr:cNvPicPr>
      </xdr:nvPicPr>
      <xdr:blipFill>
        <a:blip xmlns:r="http://schemas.openxmlformats.org/officeDocument/2006/relationships" r:embed="rId6"/>
        <a:stretch>
          <a:fillRect/>
        </a:stretch>
      </xdr:blipFill>
      <xdr:spPr>
        <a:xfrm>
          <a:off x="2466975" y="3562350"/>
          <a:ext cx="4375237" cy="401905"/>
        </a:xfrm>
        <a:prstGeom prst="rect">
          <a:avLst/>
        </a:prstGeom>
      </xdr:spPr>
    </xdr:pic>
    <xdr:clientData/>
  </xdr:twoCellAnchor>
  <xdr:twoCellAnchor>
    <xdr:from>
      <xdr:col>6</xdr:col>
      <xdr:colOff>28575</xdr:colOff>
      <xdr:row>11</xdr:row>
      <xdr:rowOff>735329</xdr:rowOff>
    </xdr:from>
    <xdr:to>
      <xdr:col>7</xdr:col>
      <xdr:colOff>207645</xdr:colOff>
      <xdr:row>11</xdr:row>
      <xdr:rowOff>1156334</xdr:rowOff>
    </xdr:to>
    <xdr:sp macro="" textlink="">
      <xdr:nvSpPr>
        <xdr:cNvPr id="9" name="Ellipse 8">
          <a:extLst>
            <a:ext uri="{FF2B5EF4-FFF2-40B4-BE49-F238E27FC236}">
              <a16:creationId xmlns:a16="http://schemas.microsoft.com/office/drawing/2014/main" id="{FF274A5C-6D0A-A4BA-661A-081D3775D83C}"/>
            </a:ext>
          </a:extLst>
        </xdr:cNvPr>
        <xdr:cNvSpPr/>
      </xdr:nvSpPr>
      <xdr:spPr>
        <a:xfrm>
          <a:off x="5886450" y="3573779"/>
          <a:ext cx="1150620" cy="421005"/>
        </a:xfrm>
        <a:prstGeom prst="ellipse">
          <a:avLst/>
        </a:prstGeom>
        <a:noFill/>
        <a:ln w="38100">
          <a:solidFill>
            <a:srgbClr val="C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fr-FR" sz="1100" kern="1200"/>
        </a:p>
      </xdr:txBody>
    </xdr:sp>
    <xdr:clientData/>
  </xdr:twoCellAnchor>
  <mc:AlternateContent xmlns:mc="http://schemas.openxmlformats.org/markup-compatibility/2006">
    <mc:Choice xmlns:a14="http://schemas.microsoft.com/office/drawing/2010/main" Requires="a14">
      <xdr:twoCellAnchor editAs="oneCell">
        <xdr:from>
          <xdr:col>2</xdr:col>
          <xdr:colOff>180975</xdr:colOff>
          <xdr:row>17</xdr:row>
          <xdr:rowOff>104775</xdr:rowOff>
        </xdr:from>
        <xdr:to>
          <xdr:col>2</xdr:col>
          <xdr:colOff>1514475</xdr:colOff>
          <xdr:row>24</xdr:row>
          <xdr:rowOff>704850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twoCellAnchor editAs="oneCell">
    <xdr:from>
      <xdr:col>7</xdr:col>
      <xdr:colOff>132024</xdr:colOff>
      <xdr:row>13</xdr:row>
      <xdr:rowOff>116203</xdr:rowOff>
    </xdr:from>
    <xdr:to>
      <xdr:col>9</xdr:col>
      <xdr:colOff>516255</xdr:colOff>
      <xdr:row>15</xdr:row>
      <xdr:rowOff>323397</xdr:rowOff>
    </xdr:to>
    <xdr:pic>
      <xdr:nvPicPr>
        <xdr:cNvPr id="11" name="Image 10">
          <a:hlinkClick xmlns:r="http://schemas.openxmlformats.org/officeDocument/2006/relationships" r:id="rId7"/>
          <a:extLst>
            <a:ext uri="{FF2B5EF4-FFF2-40B4-BE49-F238E27FC236}">
              <a16:creationId xmlns:a16="http://schemas.microsoft.com/office/drawing/2014/main" id="{D0052804-627F-50A5-D2D1-D33FE72F4581}"/>
            </a:ext>
          </a:extLst>
        </xdr:cNvPr>
        <xdr:cNvPicPr>
          <a:picLocks noChangeAspect="1"/>
        </xdr:cNvPicPr>
      </xdr:nvPicPr>
      <xdr:blipFill rotWithShape="1">
        <a:blip xmlns:r="http://schemas.openxmlformats.org/officeDocument/2006/relationships" r:embed="rId8"/>
        <a:srcRect t="35588" b="34108"/>
        <a:stretch>
          <a:fillRect/>
        </a:stretch>
      </xdr:blipFill>
      <xdr:spPr>
        <a:xfrm>
          <a:off x="6961449" y="5231128"/>
          <a:ext cx="2209221" cy="7882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762001</xdr:colOff>
      <xdr:row>8</xdr:row>
      <xdr:rowOff>152400</xdr:rowOff>
    </xdr:from>
    <xdr:to>
      <xdr:col>11</xdr:col>
      <xdr:colOff>247650</xdr:colOff>
      <xdr:row>14</xdr:row>
      <xdr:rowOff>129540</xdr:rowOff>
    </xdr:to>
    <xdr:sp macro="" textlink="">
      <xdr:nvSpPr>
        <xdr:cNvPr id="18" name="Rectangle 17">
          <a:extLst>
            <a:ext uri="{FF2B5EF4-FFF2-40B4-BE49-F238E27FC236}">
              <a16:creationId xmlns:a16="http://schemas.microsoft.com/office/drawing/2014/main" id="{00000000-0008-0000-0100-000012000000}"/>
            </a:ext>
          </a:extLst>
        </xdr:cNvPr>
        <xdr:cNvSpPr/>
      </xdr:nvSpPr>
      <xdr:spPr>
        <a:xfrm>
          <a:off x="11115676" y="2686050"/>
          <a:ext cx="1857374" cy="1158240"/>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300990</xdr:colOff>
      <xdr:row>8</xdr:row>
      <xdr:rowOff>131445</xdr:rowOff>
    </xdr:from>
    <xdr:to>
      <xdr:col>5</xdr:col>
      <xdr:colOff>1619250</xdr:colOff>
      <xdr:row>14</xdr:row>
      <xdr:rowOff>133350</xdr:rowOff>
    </xdr:to>
    <xdr:sp macro="" textlink="">
      <xdr:nvSpPr>
        <xdr:cNvPr id="23" name="Rectangle 22">
          <a:extLst>
            <a:ext uri="{FF2B5EF4-FFF2-40B4-BE49-F238E27FC236}">
              <a16:creationId xmlns:a16="http://schemas.microsoft.com/office/drawing/2014/main" id="{00000000-0008-0000-0100-000017000000}"/>
            </a:ext>
          </a:extLst>
        </xdr:cNvPr>
        <xdr:cNvSpPr/>
      </xdr:nvSpPr>
      <xdr:spPr>
        <a:xfrm>
          <a:off x="7320915" y="2665095"/>
          <a:ext cx="1318260" cy="1183005"/>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1743076</xdr:colOff>
      <xdr:row>8</xdr:row>
      <xdr:rowOff>140970</xdr:rowOff>
    </xdr:from>
    <xdr:to>
      <xdr:col>7</xdr:col>
      <xdr:colOff>190501</xdr:colOff>
      <xdr:row>14</xdr:row>
      <xdr:rowOff>131445</xdr:rowOff>
    </xdr:to>
    <xdr:sp macro="" textlink="">
      <xdr:nvSpPr>
        <xdr:cNvPr id="24" name="Rectangle 23">
          <a:extLst>
            <a:ext uri="{FF2B5EF4-FFF2-40B4-BE49-F238E27FC236}">
              <a16:creationId xmlns:a16="http://schemas.microsoft.com/office/drawing/2014/main" id="{00000000-0008-0000-0100-000018000000}"/>
            </a:ext>
          </a:extLst>
        </xdr:cNvPr>
        <xdr:cNvSpPr/>
      </xdr:nvSpPr>
      <xdr:spPr>
        <a:xfrm>
          <a:off x="8763001" y="2674620"/>
          <a:ext cx="990600" cy="1171575"/>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7</xdr:col>
      <xdr:colOff>350521</xdr:colOff>
      <xdr:row>8</xdr:row>
      <xdr:rowOff>140970</xdr:rowOff>
    </xdr:from>
    <xdr:to>
      <xdr:col>8</xdr:col>
      <xdr:colOff>619126</xdr:colOff>
      <xdr:row>14</xdr:row>
      <xdr:rowOff>135255</xdr:rowOff>
    </xdr:to>
    <xdr:sp macro="" textlink="">
      <xdr:nvSpPr>
        <xdr:cNvPr id="25" name="Rectangle 24">
          <a:extLst>
            <a:ext uri="{FF2B5EF4-FFF2-40B4-BE49-F238E27FC236}">
              <a16:creationId xmlns:a16="http://schemas.microsoft.com/office/drawing/2014/main" id="{00000000-0008-0000-0100-000019000000}"/>
            </a:ext>
          </a:extLst>
        </xdr:cNvPr>
        <xdr:cNvSpPr/>
      </xdr:nvSpPr>
      <xdr:spPr>
        <a:xfrm>
          <a:off x="9913621" y="2674620"/>
          <a:ext cx="1059180" cy="1175385"/>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1183005</xdr:colOff>
      <xdr:row>8</xdr:row>
      <xdr:rowOff>135255</xdr:rowOff>
    </xdr:from>
    <xdr:to>
      <xdr:col>5</xdr:col>
      <xdr:colOff>163830</xdr:colOff>
      <xdr:row>14</xdr:row>
      <xdr:rowOff>139065</xdr:rowOff>
    </xdr:to>
    <xdr:sp macro="" textlink="">
      <xdr:nvSpPr>
        <xdr:cNvPr id="22" name="Rectangle 21">
          <a:extLst>
            <a:ext uri="{FF2B5EF4-FFF2-40B4-BE49-F238E27FC236}">
              <a16:creationId xmlns:a16="http://schemas.microsoft.com/office/drawing/2014/main" id="{00000000-0008-0000-0100-000016000000}"/>
            </a:ext>
          </a:extLst>
        </xdr:cNvPr>
        <xdr:cNvSpPr/>
      </xdr:nvSpPr>
      <xdr:spPr>
        <a:xfrm>
          <a:off x="6002655" y="2668905"/>
          <a:ext cx="1181100" cy="1184910"/>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oneCellAnchor>
    <xdr:from>
      <xdr:col>3</xdr:col>
      <xdr:colOff>1354637</xdr:colOff>
      <xdr:row>4</xdr:row>
      <xdr:rowOff>244565</xdr:rowOff>
    </xdr:from>
    <xdr:ext cx="630192" cy="635907"/>
    <xdr:pic>
      <xdr:nvPicPr>
        <xdr:cNvPr id="2" name="Graphique 1" descr="Carte avec repère avec un remplissage uni">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74087" y="968465"/>
          <a:ext cx="630192" cy="635907"/>
        </a:xfrm>
        <a:prstGeom prst="rect">
          <a:avLst/>
        </a:prstGeom>
      </xdr:spPr>
    </xdr:pic>
    <xdr:clientData/>
  </xdr:oneCellAnchor>
  <xdr:twoCellAnchor>
    <xdr:from>
      <xdr:col>3</xdr:col>
      <xdr:colOff>53977</xdr:colOff>
      <xdr:row>8</xdr:row>
      <xdr:rowOff>135255</xdr:rowOff>
    </xdr:from>
    <xdr:to>
      <xdr:col>3</xdr:col>
      <xdr:colOff>1282066</xdr:colOff>
      <xdr:row>14</xdr:row>
      <xdr:rowOff>130539</xdr:rowOff>
    </xdr:to>
    <xdr:grpSp>
      <xdr:nvGrpSpPr>
        <xdr:cNvPr id="3" name="Groupe 2">
          <a:extLst>
            <a:ext uri="{FF2B5EF4-FFF2-40B4-BE49-F238E27FC236}">
              <a16:creationId xmlns:a16="http://schemas.microsoft.com/office/drawing/2014/main" id="{00000000-0008-0000-0100-000003000000}"/>
            </a:ext>
          </a:extLst>
        </xdr:cNvPr>
        <xdr:cNvGrpSpPr/>
      </xdr:nvGrpSpPr>
      <xdr:grpSpPr>
        <a:xfrm>
          <a:off x="819787" y="2738830"/>
          <a:ext cx="1226184" cy="1169660"/>
          <a:chOff x="848904" y="1680119"/>
          <a:chExt cx="1553120" cy="977810"/>
        </a:xfrm>
      </xdr:grpSpPr>
      <xdr:sp macro="" textlink="">
        <xdr:nvSpPr>
          <xdr:cNvPr id="4" name="Rectangle 3">
            <a:extLst>
              <a:ext uri="{FF2B5EF4-FFF2-40B4-BE49-F238E27FC236}">
                <a16:creationId xmlns:a16="http://schemas.microsoft.com/office/drawing/2014/main" id="{00000000-0008-0000-0100-000004000000}"/>
              </a:ext>
            </a:extLst>
          </xdr:cNvPr>
          <xdr:cNvSpPr/>
        </xdr:nvSpPr>
        <xdr:spPr>
          <a:xfrm>
            <a:off x="848904" y="1680119"/>
            <a:ext cx="1553120" cy="977810"/>
          </a:xfrm>
          <a:prstGeom prst="rect">
            <a:avLst/>
          </a:prstGeom>
          <a:solidFill>
            <a:schemeClr val="accent6"/>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endParaRPr lang="fr-FR" sz="1100"/>
          </a:p>
        </xdr:txBody>
      </xdr:sp>
      <xdr:pic>
        <xdr:nvPicPr>
          <xdr:cNvPr id="5" name="Graphique 4" descr="Aubergine avec un remplissage uni">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2009" y="1719117"/>
            <a:ext cx="978728" cy="728616"/>
          </a:xfrm>
          <a:prstGeom prst="rect">
            <a:avLst/>
          </a:prstGeom>
        </xdr:spPr>
      </xdr:pic>
    </xdr:grpSp>
    <xdr:clientData/>
  </xdr:twoCellAnchor>
  <xdr:twoCellAnchor>
    <xdr:from>
      <xdr:col>3</xdr:col>
      <xdr:colOff>1468392</xdr:colOff>
      <xdr:row>8</xdr:row>
      <xdr:rowOff>135255</xdr:rowOff>
    </xdr:from>
    <xdr:to>
      <xdr:col>4</xdr:col>
      <xdr:colOff>1009652</xdr:colOff>
      <xdr:row>14</xdr:row>
      <xdr:rowOff>147683</xdr:rowOff>
    </xdr:to>
    <xdr:grpSp>
      <xdr:nvGrpSpPr>
        <xdr:cNvPr id="6" name="Groupe 5">
          <a:extLst>
            <a:ext uri="{FF2B5EF4-FFF2-40B4-BE49-F238E27FC236}">
              <a16:creationId xmlns:a16="http://schemas.microsoft.com/office/drawing/2014/main" id="{00000000-0008-0000-0100-000006000000}"/>
            </a:ext>
          </a:extLst>
        </xdr:cNvPr>
        <xdr:cNvGrpSpPr/>
      </xdr:nvGrpSpPr>
      <xdr:grpSpPr>
        <a:xfrm>
          <a:off x="2234202" y="2738830"/>
          <a:ext cx="1092154" cy="1182994"/>
          <a:chOff x="2701834" y="1675855"/>
          <a:chExt cx="1015670" cy="996860"/>
        </a:xfrm>
      </xdr:grpSpPr>
      <xdr:sp macro="" textlink="">
        <xdr:nvSpPr>
          <xdr:cNvPr id="7" name="Rectangle 6">
            <a:extLst>
              <a:ext uri="{FF2B5EF4-FFF2-40B4-BE49-F238E27FC236}">
                <a16:creationId xmlns:a16="http://schemas.microsoft.com/office/drawing/2014/main" id="{00000000-0008-0000-0100-000007000000}"/>
              </a:ext>
            </a:extLst>
          </xdr:cNvPr>
          <xdr:cNvSpPr/>
        </xdr:nvSpPr>
        <xdr:spPr>
          <a:xfrm>
            <a:off x="2701834" y="1675855"/>
            <a:ext cx="1015670" cy="996860"/>
          </a:xfrm>
          <a:prstGeom prst="rect">
            <a:avLst/>
          </a:prstGeom>
          <a:solidFill>
            <a:schemeClr val="accent6"/>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endParaRPr lang="fr-FR" sz="1100"/>
          </a:p>
        </xdr:txBody>
      </xdr:sp>
      <xdr:pic>
        <xdr:nvPicPr>
          <xdr:cNvPr id="8" name="Graphique 7" descr="Raisins avec un remplissage uni">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845094" y="1717438"/>
            <a:ext cx="704583" cy="712098"/>
          </a:xfrm>
          <a:prstGeom prst="rect">
            <a:avLst/>
          </a:prstGeom>
        </xdr:spPr>
      </xdr:pic>
    </xdr:grpSp>
    <xdr:clientData/>
  </xdr:twoCellAnchor>
  <xdr:twoCellAnchor editAs="oneCell">
    <xdr:from>
      <xdr:col>5</xdr:col>
      <xdr:colOff>494385</xdr:colOff>
      <xdr:row>8</xdr:row>
      <xdr:rowOff>190365</xdr:rowOff>
    </xdr:from>
    <xdr:to>
      <xdr:col>5</xdr:col>
      <xdr:colOff>1272540</xdr:colOff>
      <xdr:row>12</xdr:row>
      <xdr:rowOff>173018</xdr:rowOff>
    </xdr:to>
    <xdr:pic>
      <xdr:nvPicPr>
        <xdr:cNvPr id="9" name="Graphique 8" descr="Scène de forêt avec un remplissage uni">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7514310" y="2724015"/>
          <a:ext cx="783870" cy="773228"/>
        </a:xfrm>
        <a:prstGeom prst="rect">
          <a:avLst/>
        </a:prstGeom>
      </xdr:spPr>
    </xdr:pic>
    <xdr:clientData/>
  </xdr:twoCellAnchor>
  <xdr:twoCellAnchor editAs="oneCell">
    <xdr:from>
      <xdr:col>9</xdr:col>
      <xdr:colOff>260069</xdr:colOff>
      <xdr:row>8</xdr:row>
      <xdr:rowOff>116204</xdr:rowOff>
    </xdr:from>
    <xdr:to>
      <xdr:col>10</xdr:col>
      <xdr:colOff>245745</xdr:colOff>
      <xdr:row>12</xdr:row>
      <xdr:rowOff>133349</xdr:rowOff>
    </xdr:to>
    <xdr:pic>
      <xdr:nvPicPr>
        <xdr:cNvPr id="11" name="Graphique 10" descr="Main ouverte avec une plante avec un remplissage uni">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11404319" y="2649854"/>
          <a:ext cx="783871" cy="828675"/>
        </a:xfrm>
        <a:prstGeom prst="rect">
          <a:avLst/>
        </a:prstGeom>
      </xdr:spPr>
    </xdr:pic>
    <xdr:clientData/>
  </xdr:twoCellAnchor>
  <xdr:twoCellAnchor editAs="oneCell">
    <xdr:from>
      <xdr:col>5</xdr:col>
      <xdr:colOff>313410</xdr:colOff>
      <xdr:row>100</xdr:row>
      <xdr:rowOff>53677</xdr:rowOff>
    </xdr:from>
    <xdr:to>
      <xdr:col>5</xdr:col>
      <xdr:colOff>1010640</xdr:colOff>
      <xdr:row>104</xdr:row>
      <xdr:rowOff>18407</xdr:rowOff>
    </xdr:to>
    <xdr:pic>
      <xdr:nvPicPr>
        <xdr:cNvPr id="13" name="Graphique 12" descr="Cultures avec un remplissage uni">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4904460" y="18865552"/>
          <a:ext cx="681990" cy="681010"/>
        </a:xfrm>
        <a:prstGeom prst="rect">
          <a:avLst/>
        </a:prstGeom>
      </xdr:spPr>
    </xdr:pic>
    <xdr:clientData/>
  </xdr:twoCellAnchor>
  <xdr:twoCellAnchor editAs="oneCell">
    <xdr:from>
      <xdr:col>6</xdr:col>
      <xdr:colOff>115291</xdr:colOff>
      <xdr:row>9</xdr:row>
      <xdr:rowOff>69630</xdr:rowOff>
    </xdr:from>
    <xdr:to>
      <xdr:col>7</xdr:col>
      <xdr:colOff>110491</xdr:colOff>
      <xdr:row>13</xdr:row>
      <xdr:rowOff>36531</xdr:rowOff>
    </xdr:to>
    <xdr:pic>
      <xdr:nvPicPr>
        <xdr:cNvPr id="14" name="Graphique 13" descr="Rose avec un remplissage uni">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8887816" y="2803305"/>
          <a:ext cx="789585" cy="767001"/>
        </a:xfrm>
        <a:prstGeom prst="rect">
          <a:avLst/>
        </a:prstGeom>
      </xdr:spPr>
    </xdr:pic>
    <xdr:clientData/>
  </xdr:twoCellAnchor>
  <xdr:twoCellAnchor editAs="oneCell">
    <xdr:from>
      <xdr:col>7</xdr:col>
      <xdr:colOff>457200</xdr:colOff>
      <xdr:row>9</xdr:row>
      <xdr:rowOff>92985</xdr:rowOff>
    </xdr:from>
    <xdr:to>
      <xdr:col>8</xdr:col>
      <xdr:colOff>360045</xdr:colOff>
      <xdr:row>13</xdr:row>
      <xdr:rowOff>2831</xdr:rowOff>
    </xdr:to>
    <xdr:pic>
      <xdr:nvPicPr>
        <xdr:cNvPr id="16" name="Graphique 15" descr="Cultures avec un remplissage uni">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10020300" y="2826660"/>
          <a:ext cx="685800" cy="70042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742950</xdr:colOff>
          <xdr:row>7</xdr:row>
          <xdr:rowOff>152400</xdr:rowOff>
        </xdr:from>
        <xdr:to>
          <xdr:col>11</xdr:col>
          <xdr:colOff>390525</xdr:colOff>
          <xdr:row>16</xdr:row>
          <xdr:rowOff>19050</xdr:rowOff>
        </xdr:to>
        <xdr:sp macro="" textlink="">
          <xdr:nvSpPr>
            <xdr:cNvPr id="14338" name="Group Box 2" hidden="1">
              <a:extLst>
                <a:ext uri="{63B3BB69-23CF-44E3-9099-C40C66FF867C}">
                  <a14:compatExt spid="_x0000_s14338"/>
                </a:ext>
                <a:ext uri="{FF2B5EF4-FFF2-40B4-BE49-F238E27FC236}">
                  <a16:creationId xmlns:a16="http://schemas.microsoft.com/office/drawing/2014/main" id="{00000000-0008-0000-0100-000002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fr-FR" sz="800" b="0" i="0" u="none" strike="noStrike" baseline="0">
                  <a:solidFill>
                    <a:srgbClr val="000000"/>
                  </a:solidFill>
                  <a:latin typeface="Segoe UI"/>
                  <a:cs typeface="Segoe UI"/>
                </a:rPr>
                <a:t>Productions végétales de l'exploitation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152400</xdr:rowOff>
        </xdr:from>
        <xdr:to>
          <xdr:col>3</xdr:col>
          <xdr:colOff>1123950</xdr:colOff>
          <xdr:row>15</xdr:row>
          <xdr:rowOff>38100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1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Maraichage et légumes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xdr:row>
          <xdr:rowOff>180975</xdr:rowOff>
        </xdr:from>
        <xdr:to>
          <xdr:col>4</xdr:col>
          <xdr:colOff>981075</xdr:colOff>
          <xdr:row>15</xdr:row>
          <xdr:rowOff>38100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1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Viticulture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1390650</xdr:colOff>
          <xdr:row>13</xdr:row>
          <xdr:rowOff>19050</xdr:rowOff>
        </xdr:from>
        <xdr:to>
          <xdr:col>4</xdr:col>
          <xdr:colOff>2047875</xdr:colOff>
          <xdr:row>15</xdr:row>
          <xdr:rowOff>57150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1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Fruitiers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12</xdr:row>
          <xdr:rowOff>133350</xdr:rowOff>
        </xdr:from>
        <xdr:to>
          <xdr:col>5</xdr:col>
          <xdr:colOff>1400175</xdr:colOff>
          <xdr:row>14</xdr:row>
          <xdr:rowOff>114300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1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 Forêt et autres cultures permanentes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171450</xdr:rowOff>
        </xdr:from>
        <xdr:to>
          <xdr:col>7</xdr:col>
          <xdr:colOff>38100</xdr:colOff>
          <xdr:row>15</xdr:row>
          <xdr:rowOff>19050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1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Horticulture - Pépi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409575</xdr:colOff>
          <xdr:row>12</xdr:row>
          <xdr:rowOff>152400</xdr:rowOff>
        </xdr:from>
        <xdr:to>
          <xdr:col>8</xdr:col>
          <xdr:colOff>742950</xdr:colOff>
          <xdr:row>15</xdr:row>
          <xdr:rowOff>9525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1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Grandes cultures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11</xdr:row>
          <xdr:rowOff>180975</xdr:rowOff>
        </xdr:from>
        <xdr:to>
          <xdr:col>11</xdr:col>
          <xdr:colOff>266700</xdr:colOff>
          <xdr:row>14</xdr:row>
          <xdr:rowOff>161925</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1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Cultures spéciales à haute valeur ajoutée (PPAM, tabac, houblon, champignon, endive, truffe)</a:t>
              </a:r>
            </a:p>
          </xdr:txBody>
        </xdr:sp>
        <xdr:clientData fLocksWithSheet="0"/>
      </xdr:twoCellAnchor>
    </mc:Choice>
    <mc:Fallback/>
  </mc:AlternateContent>
  <xdr:twoCellAnchor editAs="oneCell">
    <xdr:from>
      <xdr:col>4</xdr:col>
      <xdr:colOff>1567815</xdr:colOff>
      <xdr:row>8</xdr:row>
      <xdr:rowOff>179069</xdr:rowOff>
    </xdr:from>
    <xdr:to>
      <xdr:col>5</xdr:col>
      <xdr:colOff>169063</xdr:colOff>
      <xdr:row>13</xdr:row>
      <xdr:rowOff>1904</xdr:rowOff>
    </xdr:to>
    <xdr:pic>
      <xdr:nvPicPr>
        <xdr:cNvPr id="19" name="Graphique 18" descr="Cerises avec un remplissage uni">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6387465" y="2712719"/>
          <a:ext cx="793903" cy="822960"/>
        </a:xfrm>
        <a:prstGeom prst="rect">
          <a:avLst/>
        </a:prstGeom>
      </xdr:spPr>
    </xdr:pic>
    <xdr:clientData/>
  </xdr:twoCellAnchor>
  <xdr:twoCellAnchor editAs="oneCell">
    <xdr:from>
      <xdr:col>4</xdr:col>
      <xdr:colOff>1171080</xdr:colOff>
      <xdr:row>10</xdr:row>
      <xdr:rowOff>62865</xdr:rowOff>
    </xdr:from>
    <xdr:to>
      <xdr:col>4</xdr:col>
      <xdr:colOff>1753680</xdr:colOff>
      <xdr:row>13</xdr:row>
      <xdr:rowOff>58560</xdr:rowOff>
    </xdr:to>
    <xdr:pic>
      <xdr:nvPicPr>
        <xdr:cNvPr id="21" name="Graphique 20" descr="Pomme avec un remplissage uni">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5990730" y="2996565"/>
          <a:ext cx="584505" cy="586245"/>
        </a:xfrm>
        <a:prstGeom prst="rect">
          <a:avLst/>
        </a:prstGeom>
      </xdr:spPr>
    </xdr:pic>
    <xdr:clientData/>
  </xdr:twoCellAnchor>
  <xdr:twoCellAnchor>
    <xdr:from>
      <xdr:col>9</xdr:col>
      <xdr:colOff>91441</xdr:colOff>
      <xdr:row>18</xdr:row>
      <xdr:rowOff>152400</xdr:rowOff>
    </xdr:from>
    <xdr:to>
      <xdr:col>10</xdr:col>
      <xdr:colOff>314326</xdr:colOff>
      <xdr:row>24</xdr:row>
      <xdr:rowOff>133350</xdr:rowOff>
    </xdr:to>
    <xdr:sp macro="" textlink="">
      <xdr:nvSpPr>
        <xdr:cNvPr id="44" name="Rectangle 43">
          <a:extLst>
            <a:ext uri="{FF2B5EF4-FFF2-40B4-BE49-F238E27FC236}">
              <a16:creationId xmlns:a16="http://schemas.microsoft.com/office/drawing/2014/main" id="{00000000-0008-0000-0100-00002C000000}"/>
            </a:ext>
          </a:extLst>
        </xdr:cNvPr>
        <xdr:cNvSpPr/>
      </xdr:nvSpPr>
      <xdr:spPr>
        <a:xfrm>
          <a:off x="11235691" y="4610100"/>
          <a:ext cx="1013460" cy="1162050"/>
        </a:xfrm>
        <a:prstGeom prst="rect">
          <a:avLst/>
        </a:prstGeom>
        <a:solidFill>
          <a:schemeClr val="accent5">
            <a:lumMod val="60000"/>
            <a:lumOff val="40000"/>
          </a:schemeClr>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455293</xdr:colOff>
      <xdr:row>25</xdr:row>
      <xdr:rowOff>112395</xdr:rowOff>
    </xdr:from>
    <xdr:to>
      <xdr:col>6</xdr:col>
      <xdr:colOff>621029</xdr:colOff>
      <xdr:row>32</xdr:row>
      <xdr:rowOff>34290</xdr:rowOff>
    </xdr:to>
    <xdr:sp macro="" textlink="">
      <xdr:nvSpPr>
        <xdr:cNvPr id="45" name="Rectangle 44">
          <a:extLst>
            <a:ext uri="{FF2B5EF4-FFF2-40B4-BE49-F238E27FC236}">
              <a16:creationId xmlns:a16="http://schemas.microsoft.com/office/drawing/2014/main" id="{00000000-0008-0000-0100-00002D000000}"/>
            </a:ext>
          </a:extLst>
        </xdr:cNvPr>
        <xdr:cNvSpPr/>
      </xdr:nvSpPr>
      <xdr:spPr>
        <a:xfrm>
          <a:off x="7475218" y="5932170"/>
          <a:ext cx="1918336" cy="1188720"/>
        </a:xfrm>
        <a:prstGeom prst="rect">
          <a:avLst/>
        </a:prstGeom>
        <a:solidFill>
          <a:schemeClr val="accent5">
            <a:lumMod val="60000"/>
            <a:lumOff val="40000"/>
          </a:schemeClr>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354330</xdr:colOff>
      <xdr:row>18</xdr:row>
      <xdr:rowOff>152400</xdr:rowOff>
    </xdr:from>
    <xdr:to>
      <xdr:col>5</xdr:col>
      <xdr:colOff>1504949</xdr:colOff>
      <xdr:row>24</xdr:row>
      <xdr:rowOff>144780</xdr:rowOff>
    </xdr:to>
    <xdr:sp macro="" textlink="">
      <xdr:nvSpPr>
        <xdr:cNvPr id="46" name="Rectangle 45">
          <a:extLst>
            <a:ext uri="{FF2B5EF4-FFF2-40B4-BE49-F238E27FC236}">
              <a16:creationId xmlns:a16="http://schemas.microsoft.com/office/drawing/2014/main" id="{00000000-0008-0000-0100-00002E000000}"/>
            </a:ext>
          </a:extLst>
        </xdr:cNvPr>
        <xdr:cNvSpPr/>
      </xdr:nvSpPr>
      <xdr:spPr>
        <a:xfrm>
          <a:off x="7374255" y="4610100"/>
          <a:ext cx="1150619" cy="1173480"/>
        </a:xfrm>
        <a:prstGeom prst="rect">
          <a:avLst/>
        </a:prstGeom>
        <a:solidFill>
          <a:schemeClr val="accent5">
            <a:lumMod val="60000"/>
            <a:lumOff val="40000"/>
          </a:schemeClr>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1645920</xdr:colOff>
      <xdr:row>18</xdr:row>
      <xdr:rowOff>160020</xdr:rowOff>
    </xdr:from>
    <xdr:to>
      <xdr:col>7</xdr:col>
      <xdr:colOff>293370</xdr:colOff>
      <xdr:row>24</xdr:row>
      <xdr:rowOff>154305</xdr:rowOff>
    </xdr:to>
    <xdr:sp macro="" textlink="">
      <xdr:nvSpPr>
        <xdr:cNvPr id="47" name="Rectangle 46">
          <a:extLst>
            <a:ext uri="{FF2B5EF4-FFF2-40B4-BE49-F238E27FC236}">
              <a16:creationId xmlns:a16="http://schemas.microsoft.com/office/drawing/2014/main" id="{00000000-0008-0000-0100-00002F000000}"/>
            </a:ext>
          </a:extLst>
        </xdr:cNvPr>
        <xdr:cNvSpPr/>
      </xdr:nvSpPr>
      <xdr:spPr>
        <a:xfrm>
          <a:off x="8665845" y="4617720"/>
          <a:ext cx="1190625" cy="1175385"/>
        </a:xfrm>
        <a:prstGeom prst="rect">
          <a:avLst/>
        </a:prstGeom>
        <a:solidFill>
          <a:schemeClr val="accent5">
            <a:lumMod val="60000"/>
            <a:lumOff val="40000"/>
          </a:schemeClr>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1183005</xdr:colOff>
      <xdr:row>18</xdr:row>
      <xdr:rowOff>135255</xdr:rowOff>
    </xdr:from>
    <xdr:to>
      <xdr:col>5</xdr:col>
      <xdr:colOff>163830</xdr:colOff>
      <xdr:row>24</xdr:row>
      <xdr:rowOff>139065</xdr:rowOff>
    </xdr:to>
    <xdr:sp macro="" textlink="">
      <xdr:nvSpPr>
        <xdr:cNvPr id="48" name="Rectangle 47">
          <a:extLst>
            <a:ext uri="{FF2B5EF4-FFF2-40B4-BE49-F238E27FC236}">
              <a16:creationId xmlns:a16="http://schemas.microsoft.com/office/drawing/2014/main" id="{00000000-0008-0000-0100-000030000000}"/>
            </a:ext>
          </a:extLst>
        </xdr:cNvPr>
        <xdr:cNvSpPr/>
      </xdr:nvSpPr>
      <xdr:spPr>
        <a:xfrm>
          <a:off x="6002655" y="2665095"/>
          <a:ext cx="1184910" cy="1184910"/>
        </a:xfrm>
        <a:prstGeom prst="rect">
          <a:avLst/>
        </a:prstGeom>
        <a:solidFill>
          <a:schemeClr val="accent5">
            <a:lumMod val="60000"/>
            <a:lumOff val="40000"/>
          </a:schemeClr>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53977</xdr:colOff>
      <xdr:row>18</xdr:row>
      <xdr:rowOff>135255</xdr:rowOff>
    </xdr:from>
    <xdr:to>
      <xdr:col>3</xdr:col>
      <xdr:colOff>1274446</xdr:colOff>
      <xdr:row>24</xdr:row>
      <xdr:rowOff>130539</xdr:rowOff>
    </xdr:to>
    <xdr:sp macro="" textlink="">
      <xdr:nvSpPr>
        <xdr:cNvPr id="50" name="Rectangle 49">
          <a:extLst>
            <a:ext uri="{FF2B5EF4-FFF2-40B4-BE49-F238E27FC236}">
              <a16:creationId xmlns:a16="http://schemas.microsoft.com/office/drawing/2014/main" id="{00000000-0008-0000-0100-000032000000}"/>
            </a:ext>
          </a:extLst>
        </xdr:cNvPr>
        <xdr:cNvSpPr/>
      </xdr:nvSpPr>
      <xdr:spPr>
        <a:xfrm>
          <a:off x="3273427" y="4792980"/>
          <a:ext cx="1220469" cy="1176384"/>
        </a:xfrm>
        <a:prstGeom prst="rect">
          <a:avLst/>
        </a:prstGeom>
        <a:solidFill>
          <a:schemeClr val="accent5">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endParaRPr lang="fr-FR" sz="1100"/>
        </a:p>
      </xdr:txBody>
    </xdr:sp>
    <xdr:clientData/>
  </xdr:twoCellAnchor>
  <xdr:twoCellAnchor>
    <xdr:from>
      <xdr:col>3</xdr:col>
      <xdr:colOff>1468392</xdr:colOff>
      <xdr:row>18</xdr:row>
      <xdr:rowOff>135255</xdr:rowOff>
    </xdr:from>
    <xdr:to>
      <xdr:col>4</xdr:col>
      <xdr:colOff>1009652</xdr:colOff>
      <xdr:row>24</xdr:row>
      <xdr:rowOff>143873</xdr:rowOff>
    </xdr:to>
    <xdr:sp macro="" textlink="">
      <xdr:nvSpPr>
        <xdr:cNvPr id="53" name="Rectangle 52">
          <a:extLst>
            <a:ext uri="{FF2B5EF4-FFF2-40B4-BE49-F238E27FC236}">
              <a16:creationId xmlns:a16="http://schemas.microsoft.com/office/drawing/2014/main" id="{00000000-0008-0000-0100-000035000000}"/>
            </a:ext>
          </a:extLst>
        </xdr:cNvPr>
        <xdr:cNvSpPr/>
      </xdr:nvSpPr>
      <xdr:spPr>
        <a:xfrm>
          <a:off x="4687842" y="4792980"/>
          <a:ext cx="1141460" cy="1189718"/>
        </a:xfrm>
        <a:prstGeom prst="rect">
          <a:avLst/>
        </a:prstGeom>
        <a:solidFill>
          <a:schemeClr val="accent5">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endParaRPr lang="fr-FR" sz="1100"/>
        </a:p>
      </xdr:txBody>
    </xdr:sp>
    <xdr:clientData/>
  </xdr:twoCellAnchor>
  <mc:AlternateContent xmlns:mc="http://schemas.openxmlformats.org/markup-compatibility/2006">
    <mc:Choice xmlns:a14="http://schemas.microsoft.com/office/drawing/2010/main" Requires="a14">
      <xdr:twoCellAnchor editAs="oneCell">
        <xdr:from>
          <xdr:col>2</xdr:col>
          <xdr:colOff>742950</xdr:colOff>
          <xdr:row>17</xdr:row>
          <xdr:rowOff>152400</xdr:rowOff>
        </xdr:from>
        <xdr:to>
          <xdr:col>11</xdr:col>
          <xdr:colOff>361950</xdr:colOff>
          <xdr:row>33</xdr:row>
          <xdr:rowOff>95250</xdr:rowOff>
        </xdr:to>
        <xdr:sp macro="" textlink="">
          <xdr:nvSpPr>
            <xdr:cNvPr id="14357" name="Group Box 21" hidden="1">
              <a:extLst>
                <a:ext uri="{63B3BB69-23CF-44E3-9099-C40C66FF867C}">
                  <a14:compatExt spid="_x0000_s14357"/>
                </a:ext>
                <a:ext uri="{FF2B5EF4-FFF2-40B4-BE49-F238E27FC236}">
                  <a16:creationId xmlns:a16="http://schemas.microsoft.com/office/drawing/2014/main" id="{00000000-0008-0000-0100-000015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fr-FR" sz="800" b="0" i="0" u="none" strike="noStrike" baseline="0">
                  <a:solidFill>
                    <a:srgbClr val="000000"/>
                  </a:solidFill>
                  <a:latin typeface="Segoe UI"/>
                  <a:cs typeface="Segoe UI"/>
                </a:rPr>
                <a:t>Productions animales de l'exploitation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152400</xdr:rowOff>
        </xdr:from>
        <xdr:to>
          <xdr:col>3</xdr:col>
          <xdr:colOff>1123950</xdr:colOff>
          <xdr:row>25</xdr:row>
          <xdr:rowOff>47625</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1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Bovins lait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xdr:row>
          <xdr:rowOff>180975</xdr:rowOff>
        </xdr:from>
        <xdr:to>
          <xdr:col>4</xdr:col>
          <xdr:colOff>971550</xdr:colOff>
          <xdr:row>25</xdr:row>
          <xdr:rowOff>47625</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1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Bovins viande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1390650</xdr:colOff>
          <xdr:row>23</xdr:row>
          <xdr:rowOff>19050</xdr:rowOff>
        </xdr:from>
        <xdr:to>
          <xdr:col>4</xdr:col>
          <xdr:colOff>2038350</xdr:colOff>
          <xdr:row>25</xdr:row>
          <xdr:rowOff>57150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1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Ovins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542925</xdr:colOff>
          <xdr:row>29</xdr:row>
          <xdr:rowOff>76200</xdr:rowOff>
        </xdr:from>
        <xdr:to>
          <xdr:col>6</xdr:col>
          <xdr:colOff>590550</xdr:colOff>
          <xdr:row>32</xdr:row>
          <xdr:rowOff>47625</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1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1100" b="0" i="0" u="none" strike="noStrike" baseline="0">
                  <a:solidFill>
                    <a:srgbClr val="000000"/>
                  </a:solidFill>
                  <a:latin typeface="Calibri"/>
                  <a:ea typeface="Calibri"/>
                  <a:cs typeface="Calibri"/>
                </a:rPr>
                <a:t>Autres élevages (apiculture, gibier, escargot..)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438150</xdr:colOff>
          <xdr:row>22</xdr:row>
          <xdr:rowOff>180975</xdr:rowOff>
        </xdr:from>
        <xdr:to>
          <xdr:col>5</xdr:col>
          <xdr:colOff>1466850</xdr:colOff>
          <xdr:row>24</xdr:row>
          <xdr:rowOff>133350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1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Caprins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22</xdr:row>
          <xdr:rowOff>133350</xdr:rowOff>
        </xdr:from>
        <xdr:to>
          <xdr:col>7</xdr:col>
          <xdr:colOff>342900</xdr:colOff>
          <xdr:row>25</xdr:row>
          <xdr:rowOff>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1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Equins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22</xdr:row>
          <xdr:rowOff>190500</xdr:rowOff>
        </xdr:from>
        <xdr:to>
          <xdr:col>10</xdr:col>
          <xdr:colOff>247650</xdr:colOff>
          <xdr:row>24</xdr:row>
          <xdr:rowOff>95250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1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Porcins</a:t>
              </a:r>
            </a:p>
          </xdr:txBody>
        </xdr:sp>
        <xdr:clientData fLocksWithSheet="0"/>
      </xdr:twoCellAnchor>
    </mc:Choice>
    <mc:Fallback/>
  </mc:AlternateContent>
  <xdr:twoCellAnchor>
    <xdr:from>
      <xdr:col>3</xdr:col>
      <xdr:colOff>59055</xdr:colOff>
      <xdr:row>25</xdr:row>
      <xdr:rowOff>154305</xdr:rowOff>
    </xdr:from>
    <xdr:to>
      <xdr:col>3</xdr:col>
      <xdr:colOff>1219200</xdr:colOff>
      <xdr:row>32</xdr:row>
      <xdr:rowOff>47625</xdr:rowOff>
    </xdr:to>
    <xdr:sp macro="" textlink="">
      <xdr:nvSpPr>
        <xdr:cNvPr id="10" name="Rectangle 9">
          <a:extLst>
            <a:ext uri="{FF2B5EF4-FFF2-40B4-BE49-F238E27FC236}">
              <a16:creationId xmlns:a16="http://schemas.microsoft.com/office/drawing/2014/main" id="{00000000-0008-0000-0100-00000A000000}"/>
            </a:ext>
          </a:extLst>
        </xdr:cNvPr>
        <xdr:cNvSpPr/>
      </xdr:nvSpPr>
      <xdr:spPr>
        <a:xfrm>
          <a:off x="3278505" y="5974080"/>
          <a:ext cx="1160145" cy="1160145"/>
        </a:xfrm>
        <a:prstGeom prst="rect">
          <a:avLst/>
        </a:prstGeom>
        <a:solidFill>
          <a:schemeClr val="accent5">
            <a:lumMod val="60000"/>
            <a:lumOff val="40000"/>
          </a:schemeClr>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mc:AlternateContent xmlns:mc="http://schemas.openxmlformats.org/markup-compatibility/2006">
    <mc:Choice xmlns:a14="http://schemas.microsoft.com/office/drawing/2010/main" Requires="a14">
      <xdr:twoCellAnchor editAs="oneCell">
        <xdr:from>
          <xdr:col>3</xdr:col>
          <xdr:colOff>104775</xdr:colOff>
          <xdr:row>29</xdr:row>
          <xdr:rowOff>66675</xdr:rowOff>
        </xdr:from>
        <xdr:to>
          <xdr:col>3</xdr:col>
          <xdr:colOff>1009650</xdr:colOff>
          <xdr:row>32</xdr:row>
          <xdr:rowOff>19050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1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Volailles de chair</a:t>
              </a:r>
            </a:p>
          </xdr:txBody>
        </xdr:sp>
        <xdr:clientData fLocksWithSheet="0"/>
      </xdr:twoCellAnchor>
    </mc:Choice>
    <mc:Fallback/>
  </mc:AlternateContent>
  <xdr:twoCellAnchor>
    <xdr:from>
      <xdr:col>7</xdr:col>
      <xdr:colOff>430530</xdr:colOff>
      <xdr:row>18</xdr:row>
      <xdr:rowOff>152400</xdr:rowOff>
    </xdr:from>
    <xdr:to>
      <xdr:col>8</xdr:col>
      <xdr:colOff>643890</xdr:colOff>
      <xdr:row>24</xdr:row>
      <xdr:rowOff>133350</xdr:rowOff>
    </xdr:to>
    <xdr:sp macro="" textlink="">
      <xdr:nvSpPr>
        <xdr:cNvPr id="12" name="Rectangle 11">
          <a:extLst>
            <a:ext uri="{FF2B5EF4-FFF2-40B4-BE49-F238E27FC236}">
              <a16:creationId xmlns:a16="http://schemas.microsoft.com/office/drawing/2014/main" id="{00000000-0008-0000-0100-00000C000000}"/>
            </a:ext>
          </a:extLst>
        </xdr:cNvPr>
        <xdr:cNvSpPr/>
      </xdr:nvSpPr>
      <xdr:spPr>
        <a:xfrm>
          <a:off x="9993630" y="4610100"/>
          <a:ext cx="1003935" cy="1162050"/>
        </a:xfrm>
        <a:prstGeom prst="rect">
          <a:avLst/>
        </a:prstGeom>
        <a:solidFill>
          <a:schemeClr val="accent5">
            <a:lumMod val="60000"/>
            <a:lumOff val="40000"/>
          </a:schemeClr>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mc:AlternateContent xmlns:mc="http://schemas.openxmlformats.org/markup-compatibility/2006">
    <mc:Choice xmlns:a14="http://schemas.microsoft.com/office/drawing/2010/main" Requires="a14">
      <xdr:twoCellAnchor editAs="oneCell">
        <xdr:from>
          <xdr:col>7</xdr:col>
          <xdr:colOff>476250</xdr:colOff>
          <xdr:row>22</xdr:row>
          <xdr:rowOff>180975</xdr:rowOff>
        </xdr:from>
        <xdr:to>
          <xdr:col>8</xdr:col>
          <xdr:colOff>590550</xdr:colOff>
          <xdr:row>24</xdr:row>
          <xdr:rowOff>104775</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1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Lapins</a:t>
              </a:r>
            </a:p>
          </xdr:txBody>
        </xdr:sp>
        <xdr:clientData fLocksWithSheet="0"/>
      </xdr:twoCellAnchor>
    </mc:Choice>
    <mc:Fallback/>
  </mc:AlternateContent>
  <xdr:twoCellAnchor>
    <xdr:from>
      <xdr:col>3</xdr:col>
      <xdr:colOff>1445895</xdr:colOff>
      <xdr:row>25</xdr:row>
      <xdr:rowOff>135255</xdr:rowOff>
    </xdr:from>
    <xdr:to>
      <xdr:col>4</xdr:col>
      <xdr:colOff>1015365</xdr:colOff>
      <xdr:row>32</xdr:row>
      <xdr:rowOff>34290</xdr:rowOff>
    </xdr:to>
    <xdr:sp macro="" textlink="">
      <xdr:nvSpPr>
        <xdr:cNvPr id="15" name="Rectangle 14">
          <a:extLst>
            <a:ext uri="{FF2B5EF4-FFF2-40B4-BE49-F238E27FC236}">
              <a16:creationId xmlns:a16="http://schemas.microsoft.com/office/drawing/2014/main" id="{00000000-0008-0000-0100-00000F000000}"/>
            </a:ext>
          </a:extLst>
        </xdr:cNvPr>
        <xdr:cNvSpPr/>
      </xdr:nvSpPr>
      <xdr:spPr>
        <a:xfrm>
          <a:off x="4665345" y="5955030"/>
          <a:ext cx="1169670" cy="1165860"/>
        </a:xfrm>
        <a:prstGeom prst="rect">
          <a:avLst/>
        </a:prstGeom>
        <a:solidFill>
          <a:schemeClr val="accent5">
            <a:lumMod val="60000"/>
            <a:lumOff val="40000"/>
          </a:schemeClr>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mc:AlternateContent xmlns:mc="http://schemas.openxmlformats.org/markup-compatibility/2006">
    <mc:Choice xmlns:a14="http://schemas.microsoft.com/office/drawing/2010/main" Requires="a14">
      <xdr:twoCellAnchor editAs="oneCell">
        <xdr:from>
          <xdr:col>3</xdr:col>
          <xdr:colOff>1504950</xdr:colOff>
          <xdr:row>29</xdr:row>
          <xdr:rowOff>47625</xdr:rowOff>
        </xdr:from>
        <xdr:to>
          <xdr:col>4</xdr:col>
          <xdr:colOff>800100</xdr:colOff>
          <xdr:row>32</xdr:row>
          <xdr:rowOff>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1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Volailles pondeuses</a:t>
              </a:r>
            </a:p>
          </xdr:txBody>
        </xdr:sp>
        <xdr:clientData fLocksWithSheet="0"/>
      </xdr:twoCellAnchor>
    </mc:Choice>
    <mc:Fallback/>
  </mc:AlternateContent>
  <xdr:twoCellAnchor>
    <xdr:from>
      <xdr:col>4</xdr:col>
      <xdr:colOff>1236345</xdr:colOff>
      <xdr:row>25</xdr:row>
      <xdr:rowOff>140970</xdr:rowOff>
    </xdr:from>
    <xdr:to>
      <xdr:col>5</xdr:col>
      <xdr:colOff>198120</xdr:colOff>
      <xdr:row>32</xdr:row>
      <xdr:rowOff>47625</xdr:rowOff>
    </xdr:to>
    <xdr:sp macro="" textlink="">
      <xdr:nvSpPr>
        <xdr:cNvPr id="17" name="Rectangle 16">
          <a:extLst>
            <a:ext uri="{FF2B5EF4-FFF2-40B4-BE49-F238E27FC236}">
              <a16:creationId xmlns:a16="http://schemas.microsoft.com/office/drawing/2014/main" id="{00000000-0008-0000-0100-000011000000}"/>
            </a:ext>
          </a:extLst>
        </xdr:cNvPr>
        <xdr:cNvSpPr/>
      </xdr:nvSpPr>
      <xdr:spPr>
        <a:xfrm>
          <a:off x="6055995" y="5960745"/>
          <a:ext cx="1162050" cy="1173480"/>
        </a:xfrm>
        <a:prstGeom prst="rect">
          <a:avLst/>
        </a:prstGeom>
        <a:solidFill>
          <a:schemeClr val="accent5">
            <a:lumMod val="60000"/>
            <a:lumOff val="40000"/>
          </a:schemeClr>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mc:AlternateContent xmlns:mc="http://schemas.openxmlformats.org/markup-compatibility/2006">
    <mc:Choice xmlns:a14="http://schemas.microsoft.com/office/drawing/2010/main" Requires="a14">
      <xdr:twoCellAnchor editAs="oneCell">
        <xdr:from>
          <xdr:col>4</xdr:col>
          <xdr:colOff>1295400</xdr:colOff>
          <xdr:row>29</xdr:row>
          <xdr:rowOff>66675</xdr:rowOff>
        </xdr:from>
        <xdr:to>
          <xdr:col>5</xdr:col>
          <xdr:colOff>9525</xdr:colOff>
          <xdr:row>32</xdr:row>
          <xdr:rowOff>19050</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1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Palmipèdes</a:t>
              </a:r>
            </a:p>
          </xdr:txBody>
        </xdr:sp>
        <xdr:clientData fLocksWithSheet="0"/>
      </xdr:twoCellAnchor>
    </mc:Choice>
    <mc:Fallback/>
  </mc:AlternateContent>
  <xdr:twoCellAnchor editAs="oneCell">
    <xdr:from>
      <xdr:col>6</xdr:col>
      <xdr:colOff>47625</xdr:colOff>
      <xdr:row>19</xdr:row>
      <xdr:rowOff>12690</xdr:rowOff>
    </xdr:from>
    <xdr:to>
      <xdr:col>7</xdr:col>
      <xdr:colOff>17599</xdr:colOff>
      <xdr:row>23</xdr:row>
      <xdr:rowOff>1616</xdr:rowOff>
    </xdr:to>
    <xdr:pic>
      <xdr:nvPicPr>
        <xdr:cNvPr id="20" name="Graphique 19" descr="Cheval avec un remplissage uni">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 uri="{96DAC541-7B7A-43D3-8B79-37D633B846F1}">
              <asvg:svgBlip xmlns:asvg="http://schemas.microsoft.com/office/drawing/2016/SVG/main" r:embed="rId20"/>
            </a:ext>
          </a:extLst>
        </a:blip>
        <a:stretch>
          <a:fillRect/>
        </a:stretch>
      </xdr:blipFill>
      <xdr:spPr>
        <a:xfrm>
          <a:off x="8820150" y="4670415"/>
          <a:ext cx="779599" cy="789026"/>
        </a:xfrm>
        <a:prstGeom prst="rect">
          <a:avLst/>
        </a:prstGeom>
      </xdr:spPr>
    </xdr:pic>
    <xdr:clientData/>
  </xdr:twoCellAnchor>
  <xdr:twoCellAnchor editAs="oneCell">
    <xdr:from>
      <xdr:col>5</xdr:col>
      <xdr:colOff>631050</xdr:colOff>
      <xdr:row>19</xdr:row>
      <xdr:rowOff>97249</xdr:rowOff>
    </xdr:from>
    <xdr:to>
      <xdr:col>5</xdr:col>
      <xdr:colOff>1335764</xdr:colOff>
      <xdr:row>23</xdr:row>
      <xdr:rowOff>19714</xdr:rowOff>
    </xdr:to>
    <xdr:pic>
      <xdr:nvPicPr>
        <xdr:cNvPr id="26" name="Graphique 25" descr="Chèvre avec un remplissage uni">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 uri="{96DAC541-7B7A-43D3-8B79-37D633B846F1}">
              <asvg:svgBlip xmlns:asvg="http://schemas.microsoft.com/office/drawing/2016/SVG/main" r:embed="rId22"/>
            </a:ext>
          </a:extLst>
        </a:blip>
        <a:stretch>
          <a:fillRect/>
        </a:stretch>
      </xdr:blipFill>
      <xdr:spPr>
        <a:xfrm>
          <a:off x="7650975" y="4754974"/>
          <a:ext cx="704714" cy="711135"/>
        </a:xfrm>
        <a:prstGeom prst="rect">
          <a:avLst/>
        </a:prstGeom>
      </xdr:spPr>
    </xdr:pic>
    <xdr:clientData/>
  </xdr:twoCellAnchor>
  <xdr:twoCellAnchor editAs="oneCell">
    <xdr:from>
      <xdr:col>3</xdr:col>
      <xdr:colOff>197625</xdr:colOff>
      <xdr:row>19</xdr:row>
      <xdr:rowOff>38100</xdr:rowOff>
    </xdr:from>
    <xdr:to>
      <xdr:col>3</xdr:col>
      <xdr:colOff>935430</xdr:colOff>
      <xdr:row>22</xdr:row>
      <xdr:rowOff>172020</xdr:rowOff>
    </xdr:to>
    <xdr:pic>
      <xdr:nvPicPr>
        <xdr:cNvPr id="27" name="Graphique 26" descr="Vache avec un remplissage uni">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3417075" y="4695825"/>
          <a:ext cx="728280" cy="724470"/>
        </a:xfrm>
        <a:prstGeom prst="rect">
          <a:avLst/>
        </a:prstGeom>
      </xdr:spPr>
    </xdr:pic>
    <xdr:clientData/>
  </xdr:twoCellAnchor>
  <xdr:twoCellAnchor editAs="oneCell">
    <xdr:from>
      <xdr:col>4</xdr:col>
      <xdr:colOff>1400175</xdr:colOff>
      <xdr:row>18</xdr:row>
      <xdr:rowOff>191938</xdr:rowOff>
    </xdr:from>
    <xdr:to>
      <xdr:col>5</xdr:col>
      <xdr:colOff>34290</xdr:colOff>
      <xdr:row>23</xdr:row>
      <xdr:rowOff>58887</xdr:rowOff>
    </xdr:to>
    <xdr:pic>
      <xdr:nvPicPr>
        <xdr:cNvPr id="28" name="Graphique 27" descr="Mouton avec un remplissage uni">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 uri="{96DAC541-7B7A-43D3-8B79-37D633B846F1}">
              <asvg:svgBlip xmlns:asvg="http://schemas.microsoft.com/office/drawing/2016/SVG/main" r:embed="rId26"/>
            </a:ext>
          </a:extLst>
        </a:blip>
        <a:stretch>
          <a:fillRect/>
        </a:stretch>
      </xdr:blipFill>
      <xdr:spPr>
        <a:xfrm>
          <a:off x="6219825" y="4649638"/>
          <a:ext cx="838200" cy="859454"/>
        </a:xfrm>
        <a:prstGeom prst="rect">
          <a:avLst/>
        </a:prstGeom>
      </xdr:spPr>
    </xdr:pic>
    <xdr:clientData/>
  </xdr:twoCellAnchor>
  <xdr:twoCellAnchor editAs="oneCell">
    <xdr:from>
      <xdr:col>3</xdr:col>
      <xdr:colOff>745845</xdr:colOff>
      <xdr:row>20</xdr:row>
      <xdr:rowOff>144957</xdr:rowOff>
    </xdr:from>
    <xdr:to>
      <xdr:col>3</xdr:col>
      <xdr:colOff>1311019</xdr:colOff>
      <xdr:row>23</xdr:row>
      <xdr:rowOff>115430</xdr:rowOff>
    </xdr:to>
    <xdr:pic>
      <xdr:nvPicPr>
        <xdr:cNvPr id="29" name="Graphique 28" descr="Produits laitiers avec un remplissage uni">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 uri="{96DAC541-7B7A-43D3-8B79-37D633B846F1}">
              <asvg:svgBlip xmlns:asvg="http://schemas.microsoft.com/office/drawing/2016/SVG/main" r:embed="rId28"/>
            </a:ext>
          </a:extLst>
        </a:blip>
        <a:stretch>
          <a:fillRect/>
        </a:stretch>
      </xdr:blipFill>
      <xdr:spPr>
        <a:xfrm>
          <a:off x="3965295" y="5002707"/>
          <a:ext cx="561364" cy="570548"/>
        </a:xfrm>
        <a:prstGeom prst="rect">
          <a:avLst/>
        </a:prstGeom>
      </xdr:spPr>
    </xdr:pic>
    <xdr:clientData/>
  </xdr:twoCellAnchor>
  <xdr:twoCellAnchor editAs="oneCell">
    <xdr:from>
      <xdr:col>3</xdr:col>
      <xdr:colOff>1540230</xdr:colOff>
      <xdr:row>25</xdr:row>
      <xdr:rowOff>125758</xdr:rowOff>
    </xdr:from>
    <xdr:to>
      <xdr:col>4</xdr:col>
      <xdr:colOff>664005</xdr:colOff>
      <xdr:row>29</xdr:row>
      <xdr:rowOff>133453</xdr:rowOff>
    </xdr:to>
    <xdr:pic>
      <xdr:nvPicPr>
        <xdr:cNvPr id="30" name="Graphique 29" descr="Poulet avec un remplissage uni">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 uri="{96DAC541-7B7A-43D3-8B79-37D633B846F1}">
              <asvg:svgBlip xmlns:asvg="http://schemas.microsoft.com/office/drawing/2016/SVG/main" r:embed="rId30"/>
            </a:ext>
          </a:extLst>
        </a:blip>
        <a:stretch>
          <a:fillRect/>
        </a:stretch>
      </xdr:blipFill>
      <xdr:spPr>
        <a:xfrm>
          <a:off x="4759680" y="5945533"/>
          <a:ext cx="710640" cy="722070"/>
        </a:xfrm>
        <a:prstGeom prst="rect">
          <a:avLst/>
        </a:prstGeom>
      </xdr:spPr>
    </xdr:pic>
    <xdr:clientData/>
  </xdr:twoCellAnchor>
  <xdr:twoCellAnchor editAs="oneCell">
    <xdr:from>
      <xdr:col>4</xdr:col>
      <xdr:colOff>421500</xdr:colOff>
      <xdr:row>26</xdr:row>
      <xdr:rowOff>163363</xdr:rowOff>
    </xdr:from>
    <xdr:to>
      <xdr:col>4</xdr:col>
      <xdr:colOff>1126425</xdr:colOff>
      <xdr:row>30</xdr:row>
      <xdr:rowOff>131053</xdr:rowOff>
    </xdr:to>
    <xdr:pic>
      <xdr:nvPicPr>
        <xdr:cNvPr id="31" name="Graphique 30" descr="Œuf avec un remplissage uni">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 uri="{96DAC541-7B7A-43D3-8B79-37D633B846F1}">
              <asvg:svgBlip xmlns:asvg="http://schemas.microsoft.com/office/drawing/2016/SVG/main" r:embed="rId32"/>
            </a:ext>
          </a:extLst>
        </a:blip>
        <a:stretch>
          <a:fillRect/>
        </a:stretch>
      </xdr:blipFill>
      <xdr:spPr>
        <a:xfrm>
          <a:off x="5241150" y="6164113"/>
          <a:ext cx="699210" cy="683970"/>
        </a:xfrm>
        <a:prstGeom prst="rect">
          <a:avLst/>
        </a:prstGeom>
      </xdr:spPr>
    </xdr:pic>
    <xdr:clientData/>
  </xdr:twoCellAnchor>
  <xdr:twoCellAnchor editAs="oneCell">
    <xdr:from>
      <xdr:col>5</xdr:col>
      <xdr:colOff>621030</xdr:colOff>
      <xdr:row>25</xdr:row>
      <xdr:rowOff>154912</xdr:rowOff>
    </xdr:from>
    <xdr:to>
      <xdr:col>5</xdr:col>
      <xdr:colOff>1312620</xdr:colOff>
      <xdr:row>29</xdr:row>
      <xdr:rowOff>135937</xdr:rowOff>
    </xdr:to>
    <xdr:pic>
      <xdr:nvPicPr>
        <xdr:cNvPr id="32" name="Graphique 31" descr="Abeille avec un remplissage uni">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 uri="{96DAC541-7B7A-43D3-8B79-37D633B846F1}">
              <asvg:svgBlip xmlns:asvg="http://schemas.microsoft.com/office/drawing/2016/SVG/main" r:embed="rId34"/>
            </a:ext>
          </a:extLst>
        </a:blip>
        <a:stretch>
          <a:fillRect/>
        </a:stretch>
      </xdr:blipFill>
      <xdr:spPr>
        <a:xfrm>
          <a:off x="7640955" y="5974687"/>
          <a:ext cx="708735" cy="708735"/>
        </a:xfrm>
        <a:prstGeom prst="rect">
          <a:avLst/>
        </a:prstGeom>
      </xdr:spPr>
    </xdr:pic>
    <xdr:clientData/>
  </xdr:twoCellAnchor>
  <xdr:twoCellAnchor editAs="oneCell">
    <xdr:from>
      <xdr:col>3</xdr:col>
      <xdr:colOff>1562100</xdr:colOff>
      <xdr:row>19</xdr:row>
      <xdr:rowOff>9525</xdr:rowOff>
    </xdr:from>
    <xdr:to>
      <xdr:col>4</xdr:col>
      <xdr:colOff>705420</xdr:colOff>
      <xdr:row>22</xdr:row>
      <xdr:rowOff>132015</xdr:rowOff>
    </xdr:to>
    <xdr:pic>
      <xdr:nvPicPr>
        <xdr:cNvPr id="33" name="Graphique 32" descr="Vache avec un remplissage uni">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4781550" y="4667250"/>
          <a:ext cx="732090" cy="726375"/>
        </a:xfrm>
        <a:prstGeom prst="rect">
          <a:avLst/>
        </a:prstGeom>
      </xdr:spPr>
    </xdr:pic>
    <xdr:clientData/>
  </xdr:twoCellAnchor>
  <xdr:twoCellAnchor editAs="oneCell">
    <xdr:from>
      <xdr:col>3</xdr:col>
      <xdr:colOff>693420</xdr:colOff>
      <xdr:row>27</xdr:row>
      <xdr:rowOff>93345</xdr:rowOff>
    </xdr:from>
    <xdr:to>
      <xdr:col>3</xdr:col>
      <xdr:colOff>1201547</xdr:colOff>
      <xdr:row>30</xdr:row>
      <xdr:rowOff>53340</xdr:rowOff>
    </xdr:to>
    <xdr:pic>
      <xdr:nvPicPr>
        <xdr:cNvPr id="35" name="Graphique 34" descr="Cuisse de poulet avec un remplissage uni">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 uri="{96DAC541-7B7A-43D3-8B79-37D633B846F1}">
              <asvg:svgBlip xmlns:asvg="http://schemas.microsoft.com/office/drawing/2016/SVG/main" r:embed="rId36"/>
            </a:ext>
          </a:extLst>
        </a:blip>
        <a:stretch>
          <a:fillRect/>
        </a:stretch>
      </xdr:blipFill>
      <xdr:spPr>
        <a:xfrm>
          <a:off x="3912870" y="6275070"/>
          <a:ext cx="494792" cy="495300"/>
        </a:xfrm>
        <a:prstGeom prst="rect">
          <a:avLst/>
        </a:prstGeom>
      </xdr:spPr>
    </xdr:pic>
    <xdr:clientData/>
  </xdr:twoCellAnchor>
  <xdr:twoCellAnchor editAs="oneCell">
    <xdr:from>
      <xdr:col>3</xdr:col>
      <xdr:colOff>152400</xdr:colOff>
      <xdr:row>25</xdr:row>
      <xdr:rowOff>152400</xdr:rowOff>
    </xdr:from>
    <xdr:to>
      <xdr:col>3</xdr:col>
      <xdr:colOff>857325</xdr:colOff>
      <xdr:row>29</xdr:row>
      <xdr:rowOff>131520</xdr:rowOff>
    </xdr:to>
    <xdr:pic>
      <xdr:nvPicPr>
        <xdr:cNvPr id="36" name="Graphique 35" descr="Poulet avec un remplissage uni">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 uri="{96DAC541-7B7A-43D3-8B79-37D633B846F1}">
              <asvg:svgBlip xmlns:asvg="http://schemas.microsoft.com/office/drawing/2016/SVG/main" r:embed="rId30"/>
            </a:ext>
          </a:extLst>
        </a:blip>
        <a:stretch>
          <a:fillRect/>
        </a:stretch>
      </xdr:blipFill>
      <xdr:spPr>
        <a:xfrm>
          <a:off x="3371850" y="5972175"/>
          <a:ext cx="703020" cy="716355"/>
        </a:xfrm>
        <a:prstGeom prst="rect">
          <a:avLst/>
        </a:prstGeom>
      </xdr:spPr>
    </xdr:pic>
    <xdr:clientData/>
  </xdr:twoCellAnchor>
  <xdr:twoCellAnchor editAs="oneCell">
    <xdr:from>
      <xdr:col>4</xdr:col>
      <xdr:colOff>1487805</xdr:colOff>
      <xdr:row>26</xdr:row>
      <xdr:rowOff>142874</xdr:rowOff>
    </xdr:from>
    <xdr:to>
      <xdr:col>4</xdr:col>
      <xdr:colOff>2094814</xdr:colOff>
      <xdr:row>30</xdr:row>
      <xdr:rowOff>22859</xdr:rowOff>
    </xdr:to>
    <xdr:pic>
      <xdr:nvPicPr>
        <xdr:cNvPr id="38" name="Graphique 37" descr="Canard avec un remplissage uni">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 uri="{96DAC541-7B7A-43D3-8B79-37D633B846F1}">
              <asvg:svgBlip xmlns:asvg="http://schemas.microsoft.com/office/drawing/2016/SVG/main" r:embed="rId38"/>
            </a:ext>
          </a:extLst>
        </a:blip>
        <a:stretch>
          <a:fillRect/>
        </a:stretch>
      </xdr:blipFill>
      <xdr:spPr>
        <a:xfrm>
          <a:off x="6307455" y="6143624"/>
          <a:ext cx="610819" cy="603885"/>
        </a:xfrm>
        <a:prstGeom prst="rect">
          <a:avLst/>
        </a:prstGeom>
      </xdr:spPr>
    </xdr:pic>
    <xdr:clientData/>
  </xdr:twoCellAnchor>
  <xdr:twoCellAnchor editAs="oneCell">
    <xdr:from>
      <xdr:col>5</xdr:col>
      <xdr:colOff>1457325</xdr:colOff>
      <xdr:row>27</xdr:row>
      <xdr:rowOff>1905</xdr:rowOff>
    </xdr:from>
    <xdr:to>
      <xdr:col>6</xdr:col>
      <xdr:colOff>364197</xdr:colOff>
      <xdr:row>30</xdr:row>
      <xdr:rowOff>116205</xdr:rowOff>
    </xdr:to>
    <xdr:pic>
      <xdr:nvPicPr>
        <xdr:cNvPr id="40" name="Graphique 39" descr="Escargot avec un remplissage uni">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 uri="{96DAC541-7B7A-43D3-8B79-37D633B846F1}">
              <asvg:svgBlip xmlns:asvg="http://schemas.microsoft.com/office/drawing/2016/SVG/main" r:embed="rId40"/>
            </a:ext>
          </a:extLst>
        </a:blip>
        <a:stretch>
          <a:fillRect/>
        </a:stretch>
      </xdr:blipFill>
      <xdr:spPr>
        <a:xfrm>
          <a:off x="8477250" y="6183630"/>
          <a:ext cx="663282" cy="657225"/>
        </a:xfrm>
        <a:prstGeom prst="rect">
          <a:avLst/>
        </a:prstGeom>
      </xdr:spPr>
    </xdr:pic>
    <xdr:clientData/>
  </xdr:twoCellAnchor>
  <xdr:twoCellAnchor editAs="oneCell">
    <xdr:from>
      <xdr:col>7</xdr:col>
      <xdr:colOff>546241</xdr:colOff>
      <xdr:row>19</xdr:row>
      <xdr:rowOff>59055</xdr:rowOff>
    </xdr:from>
    <xdr:to>
      <xdr:col>8</xdr:col>
      <xdr:colOff>417196</xdr:colOff>
      <xdr:row>22</xdr:row>
      <xdr:rowOff>133608</xdr:rowOff>
    </xdr:to>
    <xdr:pic>
      <xdr:nvPicPr>
        <xdr:cNvPr id="42" name="Graphique 41" descr="Lapin avec un remplissage uni">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 uri="{96DAC541-7B7A-43D3-8B79-37D633B846F1}">
              <asvg:svgBlip xmlns:asvg="http://schemas.microsoft.com/office/drawing/2016/SVG/main" r:embed="rId42"/>
            </a:ext>
          </a:extLst>
        </a:blip>
        <a:stretch>
          <a:fillRect/>
        </a:stretch>
      </xdr:blipFill>
      <xdr:spPr>
        <a:xfrm>
          <a:off x="10109341" y="4716780"/>
          <a:ext cx="663435" cy="663198"/>
        </a:xfrm>
        <a:prstGeom prst="rect">
          <a:avLst/>
        </a:prstGeom>
      </xdr:spPr>
    </xdr:pic>
    <xdr:clientData/>
  </xdr:twoCellAnchor>
  <xdr:twoCellAnchor editAs="oneCell">
    <xdr:from>
      <xdr:col>9</xdr:col>
      <xdr:colOff>141885</xdr:colOff>
      <xdr:row>19</xdr:row>
      <xdr:rowOff>77115</xdr:rowOff>
    </xdr:from>
    <xdr:to>
      <xdr:col>10</xdr:col>
      <xdr:colOff>171450</xdr:colOff>
      <xdr:row>23</xdr:row>
      <xdr:rowOff>91874</xdr:rowOff>
    </xdr:to>
    <xdr:pic>
      <xdr:nvPicPr>
        <xdr:cNvPr id="49" name="Graphique 48" descr="Cochon avec un remplissage uni">
          <a:extLst>
            <a:ext uri="{FF2B5EF4-FFF2-40B4-BE49-F238E27FC236}">
              <a16:creationId xmlns:a16="http://schemas.microsoft.com/office/drawing/2014/main" id="{00000000-0008-0000-0100-000031000000}"/>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 uri="{96DAC541-7B7A-43D3-8B79-37D633B846F1}">
              <asvg:svgBlip xmlns:asvg="http://schemas.microsoft.com/office/drawing/2016/SVG/main" r:embed="rId44"/>
            </a:ext>
          </a:extLst>
        </a:blip>
        <a:stretch>
          <a:fillRect/>
        </a:stretch>
      </xdr:blipFill>
      <xdr:spPr>
        <a:xfrm>
          <a:off x="11286135" y="4734840"/>
          <a:ext cx="810615" cy="805334"/>
        </a:xfrm>
        <a:prstGeom prst="rect">
          <a:avLst/>
        </a:prstGeom>
      </xdr:spPr>
    </xdr:pic>
    <xdr:clientData/>
  </xdr:twoCellAnchor>
  <xdr:twoCellAnchor editAs="oneCell">
    <xdr:from>
      <xdr:col>10</xdr:col>
      <xdr:colOff>275731</xdr:colOff>
      <xdr:row>9</xdr:row>
      <xdr:rowOff>169545</xdr:rowOff>
    </xdr:from>
    <xdr:to>
      <xdr:col>11</xdr:col>
      <xdr:colOff>19332</xdr:colOff>
      <xdr:row>12</xdr:row>
      <xdr:rowOff>92850</xdr:rowOff>
    </xdr:to>
    <xdr:pic>
      <xdr:nvPicPr>
        <xdr:cNvPr id="55" name="Graphique 54" descr="Champignon avec un remplissage uni">
          <a:extLst>
            <a:ext uri="{FF2B5EF4-FFF2-40B4-BE49-F238E27FC236}">
              <a16:creationId xmlns:a16="http://schemas.microsoft.com/office/drawing/2014/main" id="{00000000-0008-0000-0100-000037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 uri="{96DAC541-7B7A-43D3-8B79-37D633B846F1}">
              <asvg:svgBlip xmlns:asvg="http://schemas.microsoft.com/office/drawing/2016/SVG/main" r:embed="rId46"/>
            </a:ext>
          </a:extLst>
        </a:blip>
        <a:stretch>
          <a:fillRect/>
        </a:stretch>
      </xdr:blipFill>
      <xdr:spPr>
        <a:xfrm>
          <a:off x="12210556" y="2903220"/>
          <a:ext cx="526556" cy="513855"/>
        </a:xfrm>
        <a:prstGeom prst="rect">
          <a:avLst/>
        </a:prstGeom>
      </xdr:spPr>
    </xdr:pic>
    <xdr:clientData/>
  </xdr:twoCellAnchor>
  <xdr:twoCellAnchor>
    <xdr:from>
      <xdr:col>3</xdr:col>
      <xdr:colOff>205515</xdr:colOff>
      <xdr:row>34</xdr:row>
      <xdr:rowOff>74631</xdr:rowOff>
    </xdr:from>
    <xdr:to>
      <xdr:col>4</xdr:col>
      <xdr:colOff>1133698</xdr:colOff>
      <xdr:row>38</xdr:row>
      <xdr:rowOff>93456</xdr:rowOff>
    </xdr:to>
    <xdr:sp macro="[0]!activer_filtre_bouton" textlink="">
      <xdr:nvSpPr>
        <xdr:cNvPr id="34" name="Rectangle : coins arrondis 33">
          <a:extLst>
            <a:ext uri="{FF2B5EF4-FFF2-40B4-BE49-F238E27FC236}">
              <a16:creationId xmlns:a16="http://schemas.microsoft.com/office/drawing/2014/main" id="{00000000-0008-0000-0100-000022000000}"/>
            </a:ext>
          </a:extLst>
        </xdr:cNvPr>
        <xdr:cNvSpPr/>
      </xdr:nvSpPr>
      <xdr:spPr>
        <a:xfrm>
          <a:off x="1001133" y="7582572"/>
          <a:ext cx="2530624" cy="736002"/>
        </a:xfrm>
        <a:prstGeom prst="roundRect">
          <a:avLst/>
        </a:prstGeom>
        <a:ln>
          <a:noFill/>
        </a:ln>
        <a:effectLst/>
        <a:scene3d>
          <a:camera prst="orthographicFront">
            <a:rot lat="0" lon="0" rev="0"/>
          </a:camera>
          <a:lightRig rig="chilly" dir="t">
            <a:rot lat="0" lon="0" rev="18480000"/>
          </a:lightRig>
        </a:scene3d>
        <a:sp3d prstMaterial="clear">
          <a:bevelT h="63500"/>
        </a:sp3d>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fr-FR" sz="2400"/>
            <a:t>Valider</a:t>
          </a:r>
        </a:p>
      </xdr:txBody>
    </xdr:sp>
    <xdr:clientData/>
  </xdr:twoCellAnchor>
  <xdr:twoCellAnchor editAs="oneCell">
    <xdr:from>
      <xdr:col>8</xdr:col>
      <xdr:colOff>425149</xdr:colOff>
      <xdr:row>4</xdr:row>
      <xdr:rowOff>7396</xdr:rowOff>
    </xdr:from>
    <xdr:to>
      <xdr:col>9</xdr:col>
      <xdr:colOff>249665</xdr:colOff>
      <xdr:row>4</xdr:row>
      <xdr:rowOff>618229</xdr:rowOff>
    </xdr:to>
    <xdr:pic>
      <xdr:nvPicPr>
        <xdr:cNvPr id="39" name="Graphique 38" descr="Informations avec un remplissage uni">
          <a:extLst>
            <a:ext uri="{FF2B5EF4-FFF2-40B4-BE49-F238E27FC236}">
              <a16:creationId xmlns:a16="http://schemas.microsoft.com/office/drawing/2014/main" id="{FC910DD1-4873-2F2D-D224-70D7EF614038}"/>
            </a:ext>
          </a:extLst>
        </xdr:cNvPr>
        <xdr:cNvPicPr>
          <a:picLocks noChangeAspect="1"/>
        </xdr:cNvPicPr>
      </xdr:nvPicPr>
      <xdr:blipFill>
        <a:blip xmlns:r="http://schemas.openxmlformats.org/officeDocument/2006/relationships" r:embed="rId47">
          <a:extLst>
            <a:ext uri="{96DAC541-7B7A-43D3-8B79-37D633B846F1}">
              <asvg:svgBlip xmlns:asvg="http://schemas.microsoft.com/office/drawing/2016/SVG/main" r:embed="rId48"/>
            </a:ext>
          </a:extLst>
        </a:blip>
        <a:stretch>
          <a:fillRect/>
        </a:stretch>
      </xdr:blipFill>
      <xdr:spPr>
        <a:xfrm>
          <a:off x="8325296" y="1015925"/>
          <a:ext cx="601308" cy="60702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95250</xdr:colOff>
          <xdr:row>4</xdr:row>
          <xdr:rowOff>19050</xdr:rowOff>
        </xdr:from>
        <xdr:to>
          <xdr:col>9</xdr:col>
          <xdr:colOff>609600</xdr:colOff>
          <xdr:row>5</xdr:row>
          <xdr:rowOff>171450</xdr:rowOff>
        </xdr:to>
        <xdr:sp macro="" textlink="">
          <xdr:nvSpPr>
            <xdr:cNvPr id="14374" name="Object 38" hidden="1">
              <a:extLst>
                <a:ext uri="{63B3BB69-23CF-44E3-9099-C40C66FF867C}">
                  <a14:compatExt spid="_x0000_s14374"/>
                </a:ext>
                <a:ext uri="{FF2B5EF4-FFF2-40B4-BE49-F238E27FC236}">
                  <a16:creationId xmlns:a16="http://schemas.microsoft.com/office/drawing/2014/main" id="{00000000-0008-0000-01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209550</xdr:colOff>
          <xdr:row>93</xdr:row>
          <xdr:rowOff>0</xdr:rowOff>
        </xdr:from>
        <xdr:to>
          <xdr:col>4</xdr:col>
          <xdr:colOff>523875</xdr:colOff>
          <xdr:row>97</xdr:row>
          <xdr:rowOff>28575</xdr:rowOff>
        </xdr:to>
        <xdr:sp macro="" textlink="">
          <xdr:nvSpPr>
            <xdr:cNvPr id="2060" name="Button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fr-FR" sz="1400" b="1" i="0" u="none" strike="noStrike" baseline="0">
                  <a:solidFill>
                    <a:srgbClr val="000000"/>
                  </a:solidFill>
                  <a:latin typeface="Calibri"/>
                  <a:ea typeface="Calibri"/>
                  <a:cs typeface="Calibri"/>
                </a:rPr>
                <a:t>Afficher tous les ateliers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666750</xdr:colOff>
          <xdr:row>93</xdr:row>
          <xdr:rowOff>0</xdr:rowOff>
        </xdr:from>
        <xdr:to>
          <xdr:col>4</xdr:col>
          <xdr:colOff>2419350</xdr:colOff>
          <xdr:row>97</xdr:row>
          <xdr:rowOff>28575</xdr:rowOff>
        </xdr:to>
        <xdr:sp macro="" textlink="">
          <xdr:nvSpPr>
            <xdr:cNvPr id="2062" name="Button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fr-FR" sz="1400" b="1" i="0" u="none" strike="noStrike" baseline="0">
                  <a:solidFill>
                    <a:srgbClr val="000000"/>
                  </a:solidFill>
                  <a:latin typeface="Calibri"/>
                  <a:ea typeface="Calibri"/>
                  <a:cs typeface="Calibri"/>
                </a:rPr>
                <a:t>Initialiser la saisie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3124200</xdr:colOff>
          <xdr:row>93</xdr:row>
          <xdr:rowOff>0</xdr:rowOff>
        </xdr:from>
        <xdr:to>
          <xdr:col>5</xdr:col>
          <xdr:colOff>695325</xdr:colOff>
          <xdr:row>97</xdr:row>
          <xdr:rowOff>38100</xdr:rowOff>
        </xdr:to>
        <xdr:sp macro="" textlink="">
          <xdr:nvSpPr>
            <xdr:cNvPr id="2063" name="Button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w="9525">
              <a:miter lim="800000"/>
              <a:headEnd/>
              <a:tailEnd/>
            </a:ln>
          </xdr:spPr>
          <xdr:txBody>
            <a:bodyPr vertOverflow="clip" wrap="square" lIns="45720" tIns="41148" rIns="45720" bIns="41148" anchor="ctr" upright="1"/>
            <a:lstStyle/>
            <a:p>
              <a:pPr algn="ctr" rtl="0">
                <a:defRPr sz="1000"/>
              </a:pPr>
              <a:r>
                <a:rPr lang="fr-FR" sz="2000" b="1" i="0" u="none" strike="noStrike" baseline="0">
                  <a:solidFill>
                    <a:srgbClr val="000000"/>
                  </a:solidFill>
                  <a:latin typeface="Calibri"/>
                  <a:ea typeface="Calibri"/>
                  <a:cs typeface="Calibri"/>
                </a:rPr>
                <a:t>Affecter la typologie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5695950</xdr:colOff>
          <xdr:row>0</xdr:row>
          <xdr:rowOff>66675</xdr:rowOff>
        </xdr:from>
        <xdr:to>
          <xdr:col>5</xdr:col>
          <xdr:colOff>1047750</xdr:colOff>
          <xdr:row>0</xdr:row>
          <xdr:rowOff>590550</xdr:rowOff>
        </xdr:to>
        <xdr:sp macro="" textlink="">
          <xdr:nvSpPr>
            <xdr:cNvPr id="2093" name="Button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fr-FR" sz="1400" b="1" i="0" u="none" strike="noStrike" baseline="0">
                  <a:solidFill>
                    <a:srgbClr val="000000"/>
                  </a:solidFill>
                  <a:latin typeface="Calibri"/>
                  <a:ea typeface="Calibri"/>
                  <a:cs typeface="Calibri"/>
                </a:rPr>
                <a:t>Initialiser la saisie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104775</xdr:colOff>
      <xdr:row>3</xdr:row>
      <xdr:rowOff>192404</xdr:rowOff>
    </xdr:from>
    <xdr:to>
      <xdr:col>0</xdr:col>
      <xdr:colOff>662940</xdr:colOff>
      <xdr:row>3</xdr:row>
      <xdr:rowOff>744854</xdr:rowOff>
    </xdr:to>
    <xdr:pic>
      <xdr:nvPicPr>
        <xdr:cNvPr id="3" name="Graphique 2" descr="Scène de forêt avec un remplissage uni">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4775" y="3697604"/>
          <a:ext cx="552450" cy="544830"/>
        </a:xfrm>
        <a:prstGeom prst="rect">
          <a:avLst/>
        </a:prstGeom>
      </xdr:spPr>
    </xdr:pic>
    <xdr:clientData/>
  </xdr:twoCellAnchor>
  <xdr:twoCellAnchor editAs="oneCell">
    <xdr:from>
      <xdr:col>0</xdr:col>
      <xdr:colOff>0</xdr:colOff>
      <xdr:row>5</xdr:row>
      <xdr:rowOff>809625</xdr:rowOff>
    </xdr:from>
    <xdr:to>
      <xdr:col>0</xdr:col>
      <xdr:colOff>893445</xdr:colOff>
      <xdr:row>7</xdr:row>
      <xdr:rowOff>53340</xdr:rowOff>
    </xdr:to>
    <xdr:pic>
      <xdr:nvPicPr>
        <xdr:cNvPr id="5" name="Graphique 4" descr="Canard avec un remplissage uni">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5991225"/>
          <a:ext cx="902970" cy="916305"/>
        </a:xfrm>
        <a:prstGeom prst="rect">
          <a:avLst/>
        </a:prstGeom>
      </xdr:spPr>
    </xdr:pic>
    <xdr:clientData/>
  </xdr:twoCellAnchor>
  <xdr:twoCellAnchor editAs="oneCell">
    <xdr:from>
      <xdr:col>0</xdr:col>
      <xdr:colOff>0</xdr:colOff>
      <xdr:row>4</xdr:row>
      <xdr:rowOff>774840</xdr:rowOff>
    </xdr:from>
    <xdr:to>
      <xdr:col>0</xdr:col>
      <xdr:colOff>933450</xdr:colOff>
      <xdr:row>6</xdr:row>
      <xdr:rowOff>20460</xdr:rowOff>
    </xdr:to>
    <xdr:pic>
      <xdr:nvPicPr>
        <xdr:cNvPr id="7" name="Graphique 6" descr="Cochon avec un remplissage uni">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0" y="5118240"/>
          <a:ext cx="916305" cy="914400"/>
        </a:xfrm>
        <a:prstGeom prst="rect">
          <a:avLst/>
        </a:prstGeom>
      </xdr:spPr>
    </xdr:pic>
    <xdr:clientData/>
  </xdr:twoCellAnchor>
  <xdr:twoCellAnchor editAs="oneCell">
    <xdr:from>
      <xdr:col>0</xdr:col>
      <xdr:colOff>0</xdr:colOff>
      <xdr:row>3</xdr:row>
      <xdr:rowOff>812445</xdr:rowOff>
    </xdr:from>
    <xdr:to>
      <xdr:col>0</xdr:col>
      <xdr:colOff>916305</xdr:colOff>
      <xdr:row>5</xdr:row>
      <xdr:rowOff>58065</xdr:rowOff>
    </xdr:to>
    <xdr:pic>
      <xdr:nvPicPr>
        <xdr:cNvPr id="9" name="Graphique 8" descr="Lapin avec un remplissage uni">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0" y="4317645"/>
          <a:ext cx="914400" cy="914400"/>
        </a:xfrm>
        <a:prstGeom prst="rect">
          <a:avLst/>
        </a:prstGeom>
      </xdr:spPr>
    </xdr:pic>
    <xdr:clientData/>
  </xdr:twoCellAnchor>
  <xdr:twoCellAnchor editAs="oneCell">
    <xdr:from>
      <xdr:col>0</xdr:col>
      <xdr:colOff>207151</xdr:colOff>
      <xdr:row>10</xdr:row>
      <xdr:rowOff>133350</xdr:rowOff>
    </xdr:from>
    <xdr:to>
      <xdr:col>0</xdr:col>
      <xdr:colOff>916569</xdr:colOff>
      <xdr:row>11</xdr:row>
      <xdr:rowOff>16650</xdr:rowOff>
    </xdr:to>
    <xdr:pic>
      <xdr:nvPicPr>
        <xdr:cNvPr id="13" name="Graphique 12" descr="Raisins avec un remplissage uni">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207151" y="10420350"/>
          <a:ext cx="709418" cy="713880"/>
        </a:xfrm>
        <a:prstGeom prst="rect">
          <a:avLst/>
        </a:prstGeom>
      </xdr:spPr>
    </xdr:pic>
    <xdr:clientData/>
  </xdr:twoCellAnchor>
  <xdr:twoCellAnchor editAs="oneCell">
    <xdr:from>
      <xdr:col>0</xdr:col>
      <xdr:colOff>92355</xdr:colOff>
      <xdr:row>8</xdr:row>
      <xdr:rowOff>772440</xdr:rowOff>
    </xdr:from>
    <xdr:to>
      <xdr:col>0</xdr:col>
      <xdr:colOff>1010565</xdr:colOff>
      <xdr:row>10</xdr:row>
      <xdr:rowOff>19965</xdr:rowOff>
    </xdr:to>
    <xdr:pic>
      <xdr:nvPicPr>
        <xdr:cNvPr id="15" name="Graphique 14" descr="Rose avec un remplissage uni">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92355" y="8544840"/>
          <a:ext cx="908685" cy="914400"/>
        </a:xfrm>
        <a:prstGeom prst="rect">
          <a:avLst/>
        </a:prstGeom>
      </xdr:spPr>
    </xdr:pic>
    <xdr:clientData/>
  </xdr:twoCellAnchor>
  <xdr:twoCellAnchor editAs="oneCell">
    <xdr:from>
      <xdr:col>0</xdr:col>
      <xdr:colOff>269025</xdr:colOff>
      <xdr:row>7</xdr:row>
      <xdr:rowOff>65190</xdr:rowOff>
    </xdr:from>
    <xdr:to>
      <xdr:col>0</xdr:col>
      <xdr:colOff>1179615</xdr:colOff>
      <xdr:row>8</xdr:row>
      <xdr:rowOff>55665</xdr:rowOff>
    </xdr:to>
    <xdr:pic>
      <xdr:nvPicPr>
        <xdr:cNvPr id="17" name="Graphique 16" descr="Poulet avec un remplissage uni">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269025" y="6923190"/>
          <a:ext cx="910590" cy="914400"/>
        </a:xfrm>
        <a:prstGeom prst="rect">
          <a:avLst/>
        </a:prstGeom>
      </xdr:spPr>
    </xdr:pic>
    <xdr:clientData/>
  </xdr:twoCellAnchor>
  <xdr:twoCellAnchor editAs="oneCell">
    <xdr:from>
      <xdr:col>0</xdr:col>
      <xdr:colOff>329565</xdr:colOff>
      <xdr:row>18</xdr:row>
      <xdr:rowOff>19050</xdr:rowOff>
    </xdr:from>
    <xdr:to>
      <xdr:col>0</xdr:col>
      <xdr:colOff>1045309</xdr:colOff>
      <xdr:row>18</xdr:row>
      <xdr:rowOff>743520</xdr:rowOff>
    </xdr:to>
    <xdr:pic>
      <xdr:nvPicPr>
        <xdr:cNvPr id="21" name="Graphique 20" descr="Cheval avec un remplissage uni">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329565" y="17011650"/>
          <a:ext cx="708124" cy="720660"/>
        </a:xfrm>
        <a:prstGeom prst="rect">
          <a:avLst/>
        </a:prstGeom>
      </xdr:spPr>
    </xdr:pic>
    <xdr:clientData/>
  </xdr:twoCellAnchor>
  <xdr:twoCellAnchor editAs="oneCell">
    <xdr:from>
      <xdr:col>0</xdr:col>
      <xdr:colOff>334785</xdr:colOff>
      <xdr:row>16</xdr:row>
      <xdr:rowOff>68085</xdr:rowOff>
    </xdr:from>
    <xdr:to>
      <xdr:col>0</xdr:col>
      <xdr:colOff>1050929</xdr:colOff>
      <xdr:row>16</xdr:row>
      <xdr:rowOff>783030</xdr:rowOff>
    </xdr:to>
    <xdr:pic>
      <xdr:nvPicPr>
        <xdr:cNvPr id="23" name="Graphique 22" descr="Chèvre avec un remplissage uni">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334785" y="15384285"/>
          <a:ext cx="712334" cy="722565"/>
        </a:xfrm>
        <a:prstGeom prst="rect">
          <a:avLst/>
        </a:prstGeom>
      </xdr:spPr>
    </xdr:pic>
    <xdr:clientData/>
  </xdr:twoCellAnchor>
  <xdr:twoCellAnchor editAs="oneCell">
    <xdr:from>
      <xdr:col>0</xdr:col>
      <xdr:colOff>155220</xdr:colOff>
      <xdr:row>14</xdr:row>
      <xdr:rowOff>77115</xdr:rowOff>
    </xdr:from>
    <xdr:to>
      <xdr:col>0</xdr:col>
      <xdr:colOff>878584</xdr:colOff>
      <xdr:row>14</xdr:row>
      <xdr:rowOff>799680</xdr:rowOff>
    </xdr:to>
    <xdr:pic>
      <xdr:nvPicPr>
        <xdr:cNvPr id="25" name="Graphique 24" descr="Mouton avec un remplissage uni">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 uri="{96DAC541-7B7A-43D3-8B79-37D633B846F1}">
              <asvg:svgBlip xmlns:asvg="http://schemas.microsoft.com/office/drawing/2016/SVG/main" r:embed="rId20"/>
            </a:ext>
          </a:extLst>
        </a:blip>
        <a:stretch>
          <a:fillRect/>
        </a:stretch>
      </xdr:blipFill>
      <xdr:spPr>
        <a:xfrm>
          <a:off x="155220" y="13716915"/>
          <a:ext cx="723364" cy="722565"/>
        </a:xfrm>
        <a:prstGeom prst="rect">
          <a:avLst/>
        </a:prstGeom>
      </xdr:spPr>
    </xdr:pic>
    <xdr:clientData/>
  </xdr:twoCellAnchor>
  <xdr:twoCellAnchor editAs="oneCell">
    <xdr:from>
      <xdr:col>0</xdr:col>
      <xdr:colOff>278550</xdr:colOff>
      <xdr:row>12</xdr:row>
      <xdr:rowOff>48045</xdr:rowOff>
    </xdr:from>
    <xdr:to>
      <xdr:col>0</xdr:col>
      <xdr:colOff>1010640</xdr:colOff>
      <xdr:row>12</xdr:row>
      <xdr:rowOff>778230</xdr:rowOff>
    </xdr:to>
    <xdr:pic>
      <xdr:nvPicPr>
        <xdr:cNvPr id="27" name="Graphique 26" descr="Vache avec un remplissage uni">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 uri="{96DAC541-7B7A-43D3-8B79-37D633B846F1}">
              <asvg:svgBlip xmlns:asvg="http://schemas.microsoft.com/office/drawing/2016/SVG/main" r:embed="rId22"/>
            </a:ext>
          </a:extLst>
        </a:blip>
        <a:stretch>
          <a:fillRect/>
        </a:stretch>
      </xdr:blipFill>
      <xdr:spPr>
        <a:xfrm>
          <a:off x="278550" y="12011445"/>
          <a:ext cx="722565" cy="722565"/>
        </a:xfrm>
        <a:prstGeom prst="rect">
          <a:avLst/>
        </a:prstGeom>
      </xdr:spPr>
    </xdr:pic>
    <xdr:clientData/>
  </xdr:twoCellAnchor>
  <xdr:twoCellAnchor editAs="oneCell">
    <xdr:from>
      <xdr:col>0</xdr:col>
      <xdr:colOff>828675</xdr:colOff>
      <xdr:row>12</xdr:row>
      <xdr:rowOff>247575</xdr:rowOff>
    </xdr:from>
    <xdr:to>
      <xdr:col>1</xdr:col>
      <xdr:colOff>3199</xdr:colOff>
      <xdr:row>12</xdr:row>
      <xdr:rowOff>820028</xdr:rowOff>
    </xdr:to>
    <xdr:pic>
      <xdr:nvPicPr>
        <xdr:cNvPr id="29" name="Graphique 28" descr="Produits laitiers avec un remplissage uni">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828675" y="12210975"/>
          <a:ext cx="568984" cy="562928"/>
        </a:xfrm>
        <a:prstGeom prst="rect">
          <a:avLst/>
        </a:prstGeom>
      </xdr:spPr>
    </xdr:pic>
    <xdr:clientData/>
  </xdr:twoCellAnchor>
  <xdr:twoCellAnchor editAs="oneCell">
    <xdr:from>
      <xdr:col>0</xdr:col>
      <xdr:colOff>315660</xdr:colOff>
      <xdr:row>11</xdr:row>
      <xdr:rowOff>123255</xdr:rowOff>
    </xdr:from>
    <xdr:to>
      <xdr:col>0</xdr:col>
      <xdr:colOff>1048456</xdr:colOff>
      <xdr:row>12</xdr:row>
      <xdr:rowOff>15240</xdr:rowOff>
    </xdr:to>
    <xdr:pic>
      <xdr:nvPicPr>
        <xdr:cNvPr id="31" name="Graphique 30" descr="Aubergine avec un remplissage uni">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 uri="{96DAC541-7B7A-43D3-8B79-37D633B846F1}">
              <asvg:svgBlip xmlns:asvg="http://schemas.microsoft.com/office/drawing/2016/SVG/main" r:embed="rId26"/>
            </a:ext>
          </a:extLst>
        </a:blip>
        <a:stretch>
          <a:fillRect/>
        </a:stretch>
      </xdr:blipFill>
      <xdr:spPr>
        <a:xfrm>
          <a:off x="315660" y="11248455"/>
          <a:ext cx="719461" cy="722565"/>
        </a:xfrm>
        <a:prstGeom prst="rect">
          <a:avLst/>
        </a:prstGeom>
      </xdr:spPr>
    </xdr:pic>
    <xdr:clientData/>
  </xdr:twoCellAnchor>
  <xdr:twoCellAnchor editAs="oneCell">
    <xdr:from>
      <xdr:col>0</xdr:col>
      <xdr:colOff>301410</xdr:colOff>
      <xdr:row>13</xdr:row>
      <xdr:rowOff>49950</xdr:rowOff>
    </xdr:from>
    <xdr:to>
      <xdr:col>0</xdr:col>
      <xdr:colOff>1025880</xdr:colOff>
      <xdr:row>13</xdr:row>
      <xdr:rowOff>782040</xdr:rowOff>
    </xdr:to>
    <xdr:pic>
      <xdr:nvPicPr>
        <xdr:cNvPr id="32" name="Graphique 31" descr="Vache avec un remplissage uni">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 uri="{96DAC541-7B7A-43D3-8B79-37D633B846F1}">
              <asvg:svgBlip xmlns:asvg="http://schemas.microsoft.com/office/drawing/2016/SVG/main" r:embed="rId22"/>
            </a:ext>
          </a:extLst>
        </a:blip>
        <a:stretch>
          <a:fillRect/>
        </a:stretch>
      </xdr:blipFill>
      <xdr:spPr>
        <a:xfrm>
          <a:off x="301410" y="12851550"/>
          <a:ext cx="724470" cy="722565"/>
        </a:xfrm>
        <a:prstGeom prst="rect">
          <a:avLst/>
        </a:prstGeom>
      </xdr:spPr>
    </xdr:pic>
    <xdr:clientData/>
  </xdr:twoCellAnchor>
  <xdr:twoCellAnchor editAs="oneCell">
    <xdr:from>
      <xdr:col>0</xdr:col>
      <xdr:colOff>69495</xdr:colOff>
      <xdr:row>15</xdr:row>
      <xdr:rowOff>10440</xdr:rowOff>
    </xdr:from>
    <xdr:to>
      <xdr:col>0</xdr:col>
      <xdr:colOff>779524</xdr:colOff>
      <xdr:row>15</xdr:row>
      <xdr:rowOff>740625</xdr:rowOff>
    </xdr:to>
    <xdr:pic>
      <xdr:nvPicPr>
        <xdr:cNvPr id="33" name="Graphique 32" descr="Mouton avec un remplissage uni">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 uri="{96DAC541-7B7A-43D3-8B79-37D633B846F1}">
              <asvg:svgBlip xmlns:asvg="http://schemas.microsoft.com/office/drawing/2016/SVG/main" r:embed="rId20"/>
            </a:ext>
          </a:extLst>
        </a:blip>
        <a:stretch>
          <a:fillRect/>
        </a:stretch>
      </xdr:blipFill>
      <xdr:spPr>
        <a:xfrm>
          <a:off x="69495" y="14488440"/>
          <a:ext cx="723364" cy="722565"/>
        </a:xfrm>
        <a:prstGeom prst="rect">
          <a:avLst/>
        </a:prstGeom>
      </xdr:spPr>
    </xdr:pic>
    <xdr:clientData/>
  </xdr:twoCellAnchor>
  <xdr:twoCellAnchor editAs="oneCell">
    <xdr:from>
      <xdr:col>0</xdr:col>
      <xdr:colOff>636270</xdr:colOff>
      <xdr:row>15</xdr:row>
      <xdr:rowOff>137085</xdr:rowOff>
    </xdr:from>
    <xdr:to>
      <xdr:col>0</xdr:col>
      <xdr:colOff>1201444</xdr:colOff>
      <xdr:row>15</xdr:row>
      <xdr:rowOff>705728</xdr:rowOff>
    </xdr:to>
    <xdr:pic>
      <xdr:nvPicPr>
        <xdr:cNvPr id="34" name="Graphique 33" descr="Produits laitiers avec un remplissage uni">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636270" y="14615085"/>
          <a:ext cx="561364" cy="564833"/>
        </a:xfrm>
        <a:prstGeom prst="rect">
          <a:avLst/>
        </a:prstGeom>
      </xdr:spPr>
    </xdr:pic>
    <xdr:clientData/>
  </xdr:twoCellAnchor>
  <xdr:twoCellAnchor editAs="oneCell">
    <xdr:from>
      <xdr:col>0</xdr:col>
      <xdr:colOff>371475</xdr:colOff>
      <xdr:row>20</xdr:row>
      <xdr:rowOff>102870</xdr:rowOff>
    </xdr:from>
    <xdr:to>
      <xdr:col>0</xdr:col>
      <xdr:colOff>1085925</xdr:colOff>
      <xdr:row>20</xdr:row>
      <xdr:rowOff>815415</xdr:rowOff>
    </xdr:to>
    <xdr:pic>
      <xdr:nvPicPr>
        <xdr:cNvPr id="36" name="Graphique 35" descr="Poulet avec un remplissage uni">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371475" y="18771870"/>
          <a:ext cx="704925" cy="704925"/>
        </a:xfrm>
        <a:prstGeom prst="rect">
          <a:avLst/>
        </a:prstGeom>
      </xdr:spPr>
    </xdr:pic>
    <xdr:clientData/>
  </xdr:twoCellAnchor>
  <xdr:twoCellAnchor editAs="oneCell">
    <xdr:from>
      <xdr:col>0</xdr:col>
      <xdr:colOff>121425</xdr:colOff>
      <xdr:row>20</xdr:row>
      <xdr:rowOff>127140</xdr:rowOff>
    </xdr:from>
    <xdr:to>
      <xdr:col>0</xdr:col>
      <xdr:colOff>818730</xdr:colOff>
      <xdr:row>20</xdr:row>
      <xdr:rowOff>822540</xdr:rowOff>
    </xdr:to>
    <xdr:pic>
      <xdr:nvPicPr>
        <xdr:cNvPr id="38" name="Graphique 37" descr="Œuf avec un remplissage uni">
          <a:extLst>
            <a:ext uri="{FF2B5EF4-FFF2-40B4-BE49-F238E27FC236}">
              <a16:creationId xmlns:a16="http://schemas.microsoft.com/office/drawing/2014/main" id="{00000000-0008-0000-0500-000026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 uri="{96DAC541-7B7A-43D3-8B79-37D633B846F1}">
              <asvg:svgBlip xmlns:asvg="http://schemas.microsoft.com/office/drawing/2016/SVG/main" r:embed="rId28"/>
            </a:ext>
          </a:extLst>
        </a:blip>
        <a:stretch>
          <a:fillRect/>
        </a:stretch>
      </xdr:blipFill>
      <xdr:spPr>
        <a:xfrm>
          <a:off x="121425" y="18796140"/>
          <a:ext cx="701115" cy="703020"/>
        </a:xfrm>
        <a:prstGeom prst="rect">
          <a:avLst/>
        </a:prstGeom>
      </xdr:spPr>
    </xdr:pic>
    <xdr:clientData/>
  </xdr:twoCellAnchor>
  <xdr:twoCellAnchor editAs="oneCell">
    <xdr:from>
      <xdr:col>0</xdr:col>
      <xdr:colOff>248565</xdr:colOff>
      <xdr:row>19</xdr:row>
      <xdr:rowOff>37110</xdr:rowOff>
    </xdr:from>
    <xdr:to>
      <xdr:col>0</xdr:col>
      <xdr:colOff>949680</xdr:colOff>
      <xdr:row>19</xdr:row>
      <xdr:rowOff>740130</xdr:rowOff>
    </xdr:to>
    <xdr:pic>
      <xdr:nvPicPr>
        <xdr:cNvPr id="40" name="Graphique 39" descr="Abeille avec un remplissage uni">
          <a:extLst>
            <a:ext uri="{FF2B5EF4-FFF2-40B4-BE49-F238E27FC236}">
              <a16:creationId xmlns:a16="http://schemas.microsoft.com/office/drawing/2014/main" id="{00000000-0008-0000-0500-00002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 uri="{96DAC541-7B7A-43D3-8B79-37D633B846F1}">
              <asvg:svgBlip xmlns:asvg="http://schemas.microsoft.com/office/drawing/2016/SVG/main" r:embed="rId30"/>
            </a:ext>
          </a:extLst>
        </a:blip>
        <a:stretch>
          <a:fillRect/>
        </a:stretch>
      </xdr:blipFill>
      <xdr:spPr>
        <a:xfrm>
          <a:off x="248565" y="17867910"/>
          <a:ext cx="701115" cy="699210"/>
        </a:xfrm>
        <a:prstGeom prst="rect">
          <a:avLst/>
        </a:prstGeom>
      </xdr:spPr>
    </xdr:pic>
    <xdr:clientData/>
  </xdr:twoCellAnchor>
  <xdr:twoCellAnchor editAs="oneCell">
    <xdr:from>
      <xdr:col>0</xdr:col>
      <xdr:colOff>283770</xdr:colOff>
      <xdr:row>17</xdr:row>
      <xdr:rowOff>163755</xdr:rowOff>
    </xdr:from>
    <xdr:to>
      <xdr:col>0</xdr:col>
      <xdr:colOff>991600</xdr:colOff>
      <xdr:row>18</xdr:row>
      <xdr:rowOff>19050</xdr:rowOff>
    </xdr:to>
    <xdr:pic>
      <xdr:nvPicPr>
        <xdr:cNvPr id="44" name="Graphique 43" descr="Fer à cheval avec un remplissage uni">
          <a:extLst>
            <a:ext uri="{FF2B5EF4-FFF2-40B4-BE49-F238E27FC236}">
              <a16:creationId xmlns:a16="http://schemas.microsoft.com/office/drawing/2014/main" id="{00000000-0008-0000-0500-00002C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 uri="{96DAC541-7B7A-43D3-8B79-37D633B846F1}">
              <asvg:svgBlip xmlns:asvg="http://schemas.microsoft.com/office/drawing/2016/SVG/main" r:embed="rId32"/>
            </a:ext>
          </a:extLst>
        </a:blip>
        <a:stretch>
          <a:fillRect/>
        </a:stretch>
      </xdr:blipFill>
      <xdr:spPr>
        <a:xfrm>
          <a:off x="283770" y="16318155"/>
          <a:ext cx="707830" cy="689685"/>
        </a:xfrm>
        <a:prstGeom prst="rect">
          <a:avLst/>
        </a:prstGeom>
      </xdr:spPr>
    </xdr:pic>
    <xdr:clientData/>
  </xdr:twoCellAnchor>
  <xdr:twoCellAnchor editAs="oneCell">
    <xdr:from>
      <xdr:col>0</xdr:col>
      <xdr:colOff>186690</xdr:colOff>
      <xdr:row>2</xdr:row>
      <xdr:rowOff>598170</xdr:rowOff>
    </xdr:from>
    <xdr:to>
      <xdr:col>0</xdr:col>
      <xdr:colOff>1101090</xdr:colOff>
      <xdr:row>2</xdr:row>
      <xdr:rowOff>1503045</xdr:rowOff>
    </xdr:to>
    <xdr:pic>
      <xdr:nvPicPr>
        <xdr:cNvPr id="46" name="Graphique 45" descr="Main ouverte avec une plante avec un remplissage uni">
          <a:extLst>
            <a:ext uri="{FF2B5EF4-FFF2-40B4-BE49-F238E27FC236}">
              <a16:creationId xmlns:a16="http://schemas.microsoft.com/office/drawing/2014/main" id="{00000000-0008-0000-0500-00002E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 uri="{96DAC541-7B7A-43D3-8B79-37D633B846F1}">
              <asvg:svgBlip xmlns:asvg="http://schemas.microsoft.com/office/drawing/2016/SVG/main" r:embed="rId34"/>
            </a:ext>
          </a:extLst>
        </a:blip>
        <a:stretch>
          <a:fillRect/>
        </a:stretch>
      </xdr:blipFill>
      <xdr:spPr>
        <a:xfrm>
          <a:off x="186690" y="2274570"/>
          <a:ext cx="914400" cy="908685"/>
        </a:xfrm>
        <a:prstGeom prst="rect">
          <a:avLst/>
        </a:prstGeom>
      </xdr:spPr>
    </xdr:pic>
    <xdr:clientData/>
  </xdr:twoCellAnchor>
  <xdr:twoCellAnchor editAs="oneCell">
    <xdr:from>
      <xdr:col>0</xdr:col>
      <xdr:colOff>380505</xdr:colOff>
      <xdr:row>8</xdr:row>
      <xdr:rowOff>122457</xdr:rowOff>
    </xdr:from>
    <xdr:to>
      <xdr:col>0</xdr:col>
      <xdr:colOff>1007745</xdr:colOff>
      <xdr:row>8</xdr:row>
      <xdr:rowOff>746265</xdr:rowOff>
    </xdr:to>
    <xdr:pic>
      <xdr:nvPicPr>
        <xdr:cNvPr id="48" name="Graphique 47" descr="Arrosage des plantes avec un remplissage uni">
          <a:extLst>
            <a:ext uri="{FF2B5EF4-FFF2-40B4-BE49-F238E27FC236}">
              <a16:creationId xmlns:a16="http://schemas.microsoft.com/office/drawing/2014/main" id="{00000000-0008-0000-0500-0000300000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 uri="{96DAC541-7B7A-43D3-8B79-37D633B846F1}">
              <asvg:svgBlip xmlns:asvg="http://schemas.microsoft.com/office/drawing/2016/SVG/main" r:embed="rId36"/>
            </a:ext>
          </a:extLst>
        </a:blip>
        <a:stretch>
          <a:fillRect/>
        </a:stretch>
      </xdr:blipFill>
      <xdr:spPr>
        <a:xfrm>
          <a:off x="380505" y="7894857"/>
          <a:ext cx="631050" cy="619998"/>
        </a:xfrm>
        <a:prstGeom prst="rect">
          <a:avLst/>
        </a:prstGeom>
      </xdr:spPr>
    </xdr:pic>
    <xdr:clientData/>
  </xdr:twoCellAnchor>
  <xdr:twoCellAnchor editAs="oneCell">
    <xdr:from>
      <xdr:col>0</xdr:col>
      <xdr:colOff>282360</xdr:colOff>
      <xdr:row>1</xdr:row>
      <xdr:rowOff>87629</xdr:rowOff>
    </xdr:from>
    <xdr:to>
      <xdr:col>0</xdr:col>
      <xdr:colOff>1028308</xdr:colOff>
      <xdr:row>2</xdr:row>
      <xdr:rowOff>419</xdr:rowOff>
    </xdr:to>
    <xdr:pic>
      <xdr:nvPicPr>
        <xdr:cNvPr id="52" name="Graphique 51" descr="Grange contour">
          <a:extLst>
            <a:ext uri="{FF2B5EF4-FFF2-40B4-BE49-F238E27FC236}">
              <a16:creationId xmlns:a16="http://schemas.microsoft.com/office/drawing/2014/main" id="{00000000-0008-0000-0500-0000340000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 uri="{96DAC541-7B7A-43D3-8B79-37D633B846F1}">
              <asvg:svgBlip xmlns:asvg="http://schemas.microsoft.com/office/drawing/2016/SVG/main" r:embed="rId38"/>
            </a:ext>
          </a:extLst>
        </a:blip>
        <a:stretch>
          <a:fillRect/>
        </a:stretch>
      </xdr:blipFill>
      <xdr:spPr>
        <a:xfrm>
          <a:off x="282360" y="925829"/>
          <a:ext cx="745948" cy="750990"/>
        </a:xfrm>
        <a:prstGeom prst="rect">
          <a:avLst/>
        </a:prstGeom>
      </xdr:spPr>
    </xdr:pic>
    <xdr:clientData/>
  </xdr:twoCellAnchor>
  <xdr:twoCellAnchor editAs="oneCell">
    <xdr:from>
      <xdr:col>0</xdr:col>
      <xdr:colOff>409575</xdr:colOff>
      <xdr:row>21</xdr:row>
      <xdr:rowOff>104775</xdr:rowOff>
    </xdr:from>
    <xdr:to>
      <xdr:col>0</xdr:col>
      <xdr:colOff>1087755</xdr:colOff>
      <xdr:row>21</xdr:row>
      <xdr:rowOff>781975</xdr:rowOff>
    </xdr:to>
    <xdr:pic>
      <xdr:nvPicPr>
        <xdr:cNvPr id="53" name="Graphique 52" descr="Cultures avec un remplissage uni">
          <a:extLst>
            <a:ext uri="{FF2B5EF4-FFF2-40B4-BE49-F238E27FC236}">
              <a16:creationId xmlns:a16="http://schemas.microsoft.com/office/drawing/2014/main" id="{00000000-0008-0000-0500-00003500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 uri="{96DAC541-7B7A-43D3-8B79-37D633B846F1}">
              <asvg:svgBlip xmlns:asvg="http://schemas.microsoft.com/office/drawing/2016/SVG/main" r:embed="rId40"/>
            </a:ext>
          </a:extLst>
        </a:blip>
        <a:stretch>
          <a:fillRect/>
        </a:stretch>
      </xdr:blipFill>
      <xdr:spPr>
        <a:xfrm>
          <a:off x="409575" y="19611975"/>
          <a:ext cx="681990" cy="673390"/>
        </a:xfrm>
        <a:prstGeom prst="rect">
          <a:avLst/>
        </a:prstGeom>
      </xdr:spPr>
    </xdr:pic>
    <xdr:clientData/>
  </xdr:twoCellAnchor>
  <xdr:twoCellAnchor editAs="oneCell">
    <xdr:from>
      <xdr:col>0</xdr:col>
      <xdr:colOff>390525</xdr:colOff>
      <xdr:row>22</xdr:row>
      <xdr:rowOff>78105</xdr:rowOff>
    </xdr:from>
    <xdr:to>
      <xdr:col>0</xdr:col>
      <xdr:colOff>1062990</xdr:colOff>
      <xdr:row>22</xdr:row>
      <xdr:rowOff>745780</xdr:rowOff>
    </xdr:to>
    <xdr:pic>
      <xdr:nvPicPr>
        <xdr:cNvPr id="54" name="Graphique 53" descr="Cultures avec un remplissage uni">
          <a:extLst>
            <a:ext uri="{FF2B5EF4-FFF2-40B4-BE49-F238E27FC236}">
              <a16:creationId xmlns:a16="http://schemas.microsoft.com/office/drawing/2014/main" id="{00000000-0008-0000-0500-00003600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 uri="{96DAC541-7B7A-43D3-8B79-37D633B846F1}">
              <asvg:svgBlip xmlns:asvg="http://schemas.microsoft.com/office/drawing/2016/SVG/main" r:embed="rId40"/>
            </a:ext>
          </a:extLst>
        </a:blip>
        <a:stretch>
          <a:fillRect/>
        </a:stretch>
      </xdr:blipFill>
      <xdr:spPr>
        <a:xfrm>
          <a:off x="390525" y="20423505"/>
          <a:ext cx="672465" cy="67339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0A3828-E465-4A26-A4DC-B62B3BFEE35C}" name="correspondance_typo_code" displayName="correspondance_typo_code" ref="A1:C213" totalsRowShown="0">
  <autoFilter ref="A1:C213" xr:uid="{280A3828-E465-4A26-A4DC-B62B3BFEE35C}"/>
  <sortState xmlns:xlrd2="http://schemas.microsoft.com/office/spreadsheetml/2017/richdata2" ref="A8:B188">
    <sortCondition ref="A1:A212"/>
  </sortState>
  <tableColumns count="3">
    <tableColumn id="1" xr3:uid="{4874A0DD-1B86-4FE2-8473-AF193B4540DC}" name="Code Typo Nouveau Regard"/>
    <tableColumn id="2" xr3:uid="{BB98C9A9-0B34-4981-940A-578141412EA3}" name="Nouveau nom"/>
    <tableColumn id="3" xr3:uid="{5CC9A085-D165-45BF-A927-996F0B6C26EC}" name="Descriptif" dataDxfId="8">
      <calculatedColumnFormula>"Description : "&amp;correspondance_typo_code[[#This Row],[Nouveau nom]]</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5736AED-AD8A-4B40-9B81-9BCF809D2933}" name="tab_pbs" displayName="tab_pbs" ref="A1:F2755" totalsRowShown="0" headerRowDxfId="7">
  <autoFilter ref="A1:F2755" xr:uid="{45736AED-AD8A-4B40-9B81-9BCF809D2933}">
    <filterColumn colId="1">
      <filters>
        <filter val="Cultures permanentes sous serre"/>
        <filter val="Fleurs et plantes ornementales (non compris pépinières) sous serre ou sous autre abri (accessible)"/>
        <filter val="Légumes frais, melons, fraises, sous serre ou sous autre abri (accessible)"/>
      </filters>
    </filterColumn>
  </autoFilter>
  <tableColumns count="6">
    <tableColumn id="1" xr3:uid="{A016DCA4-995E-4898-B6CF-A7CAE56C9A6C}" name="code_produit"/>
    <tableColumn id="2" xr3:uid="{E24181F6-A4DE-4A15-8C4F-3E92B9AD61CF}" name="libelle_produit"/>
    <tableColumn id="3" xr3:uid="{72AA19F9-F6EF-4EB0-BA0C-64E24BEC3D2C}" name="unite"/>
    <tableColumn id="4" xr3:uid="{B3E69E8E-7EA5-418D-987D-94BD5F3BA67F}" name="region"/>
    <tableColumn id="5" xr3:uid="{644F96BA-1A2B-412F-AAA6-97E4DDE47489}" name="valeur"/>
    <tableColumn id="6" xr3:uid="{AF3E56CE-2155-4CCD-B53A-98E826DF00A2}" name="correspondance variable" dataDxfId="6">
      <calculatedColumnFormula>IFERROR(INDEX(corres_pbs_variables!$A$1:$B$100,MATCH(tab_pbs[[#This Row],[libelle_produit]],corres_pbs_variables!$B$1:$B$100,0),1),"")</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6E2B348-F996-423C-B864-00D654883EDB}" name="Tableau4" displayName="Tableau4" ref="A1:C80" totalsRowShown="0" headerRowDxfId="5" headerRowBorderDxfId="4" tableBorderDxfId="3">
  <autoFilter ref="A1:C80" xr:uid="{F6E2B348-F996-423C-B864-00D654883EDB}"/>
  <tableColumns count="3">
    <tableColumn id="1" xr3:uid="{AB38877F-ECAC-40FB-8024-F7AF5630B219}" name="variable" dataDxfId="2"/>
    <tableColumn id="2" xr3:uid="{7F97A4C4-4FCA-4126-8C4A-3C51E7FB606A}" name="variable_pbs" dataDxfId="1"/>
    <tableColumn id="3" xr3:uid="{3C5532F2-B674-4A26-97B6-C5C6428F468D}" name="remarques" dataDxfId="0"/>
  </tableColumns>
  <tableStyleInfo name="TableStyleLight1"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agreste.agriculture.gouv.fr/agreste-web/download/methode/N-PBS-2017/Tableau%20des%20Coefficients%20de%20Production%20Brute%20Standard%20en%202017.xlsx" TargetMode="External"/><Relationship Id="rId7" Type="http://schemas.openxmlformats.org/officeDocument/2006/relationships/drawing" Target="../drawings/drawing1.xml"/><Relationship Id="rId2" Type="http://schemas.openxmlformats.org/officeDocument/2006/relationships/hyperlink" Target="https://chambres-agriculture.fr/informations-economiques/inosys-references-systemes/typologie-inosys/" TargetMode="External"/><Relationship Id="rId1" Type="http://schemas.openxmlformats.org/officeDocument/2006/relationships/hyperlink" Target="mailto:pole.economie@occitanie.chambagri.fr" TargetMode="External"/><Relationship Id="rId6" Type="http://schemas.openxmlformats.org/officeDocument/2006/relationships/printerSettings" Target="../printerSettings/printerSettings1.bin"/><Relationship Id="rId5" Type="http://schemas.openxmlformats.org/officeDocument/2006/relationships/hyperlink" Target="https://www.youtube.com/watch?v=AkhosQvrE_I" TargetMode="External"/><Relationship Id="rId10" Type="http://schemas.openxmlformats.org/officeDocument/2006/relationships/image" Target="../media/image1.emf"/><Relationship Id="rId4" Type="http://schemas.openxmlformats.org/officeDocument/2006/relationships/hyperlink" Target="https://www.google.com/url?sa=t&amp;source=web&amp;rct=j&amp;opi=89978449&amp;url=https://agreste.agriculture.gouv.fr/agreste-web/download/methode/S-RA%25202020/note_evolution_UGB_bovins_RA2010-2020.docx" TargetMode="External"/><Relationship Id="rId9"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18" Type="http://schemas.openxmlformats.org/officeDocument/2006/relationships/ctrlProp" Target="../ctrlProps/ctrlProp12.xml"/><Relationship Id="rId26" Type="http://schemas.openxmlformats.org/officeDocument/2006/relationships/ctrlProp" Target="../ctrlProps/ctrlProp20.xml"/><Relationship Id="rId3" Type="http://schemas.openxmlformats.org/officeDocument/2006/relationships/vmlDrawing" Target="../drawings/vmlDrawing2.vml"/><Relationship Id="rId21" Type="http://schemas.openxmlformats.org/officeDocument/2006/relationships/ctrlProp" Target="../ctrlProps/ctrlProp15.xm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2" Type="http://schemas.openxmlformats.org/officeDocument/2006/relationships/drawing" Target="../drawings/drawing2.xml"/><Relationship Id="rId16" Type="http://schemas.openxmlformats.org/officeDocument/2006/relationships/ctrlProp" Target="../ctrlProps/ctrlProp10.xml"/><Relationship Id="rId20" Type="http://schemas.openxmlformats.org/officeDocument/2006/relationships/ctrlProp" Target="../ctrlProps/ctrlProp14.xml"/><Relationship Id="rId1" Type="http://schemas.openxmlformats.org/officeDocument/2006/relationships/printerSettings" Target="../printerSettings/printerSettings2.bin"/><Relationship Id="rId6" Type="http://schemas.openxmlformats.org/officeDocument/2006/relationships/image" Target="../media/image9.emf"/><Relationship Id="rId11" Type="http://schemas.openxmlformats.org/officeDocument/2006/relationships/ctrlProp" Target="../ctrlProps/ctrlProp5.xml"/><Relationship Id="rId24" Type="http://schemas.openxmlformats.org/officeDocument/2006/relationships/ctrlProp" Target="../ctrlProps/ctrlProp18.xml"/><Relationship Id="rId5" Type="http://schemas.openxmlformats.org/officeDocument/2006/relationships/oleObject" Target="../embeddings/oleObject2.bin"/><Relationship Id="rId15" Type="http://schemas.openxmlformats.org/officeDocument/2006/relationships/ctrlProp" Target="../ctrlProps/ctrlProp9.xml"/><Relationship Id="rId23" Type="http://schemas.openxmlformats.org/officeDocument/2006/relationships/ctrlProp" Target="../ctrlProps/ctrlProp17.xml"/><Relationship Id="rId10" Type="http://schemas.openxmlformats.org/officeDocument/2006/relationships/ctrlProp" Target="../ctrlProps/ctrlProp4.xml"/><Relationship Id="rId19" Type="http://schemas.openxmlformats.org/officeDocument/2006/relationships/ctrlProp" Target="../ctrlProps/ctrlProp13.xml"/><Relationship Id="rId4" Type="http://schemas.openxmlformats.org/officeDocument/2006/relationships/vmlDrawing" Target="../drawings/vmlDrawing3.vml"/><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4.vml"/><Relationship Id="rId7" Type="http://schemas.openxmlformats.org/officeDocument/2006/relationships/ctrlProp" Target="../ctrlProps/ctrlProp2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8443-E33E-4CF0-B448-294BB7A3758E}">
  <sheetPr codeName="Feuil5">
    <tabColor theme="8"/>
  </sheetPr>
  <dimension ref="A1:K49"/>
  <sheetViews>
    <sheetView showGridLines="0" tabSelected="1" workbookViewId="0">
      <selection activeCell="D8" sqref="D8"/>
    </sheetView>
  </sheetViews>
  <sheetFormatPr baseColWidth="10" defaultColWidth="11.42578125" defaultRowHeight="15" x14ac:dyDescent="0.25"/>
  <cols>
    <col min="1" max="1" width="3.7109375" style="80" customWidth="1"/>
    <col min="2" max="2" width="5" style="80" customWidth="1"/>
    <col min="3" max="3" width="27.7109375" style="80" customWidth="1"/>
    <col min="4" max="4" width="11.42578125" style="80"/>
    <col min="5" max="5" width="25.28515625" style="80" customWidth="1"/>
    <col min="6" max="6" width="12.5703125" style="80" bestFit="1" customWidth="1"/>
    <col min="7" max="7" width="14.140625" style="80" bestFit="1" customWidth="1"/>
    <col min="8" max="8" width="12.5703125" style="80" bestFit="1" customWidth="1"/>
    <col min="9" max="9" width="14.140625" style="80" bestFit="1" customWidth="1"/>
    <col min="10" max="16384" width="11.42578125" style="80"/>
  </cols>
  <sheetData>
    <row r="1" spans="3:11" ht="15.75" thickBot="1" x14ac:dyDescent="0.3"/>
    <row r="2" spans="3:11" ht="47.25" customHeight="1" x14ac:dyDescent="0.4">
      <c r="C2" s="160" t="s">
        <v>0</v>
      </c>
      <c r="D2" s="161"/>
      <c r="E2" s="161"/>
      <c r="F2" s="161"/>
      <c r="G2" s="161"/>
      <c r="H2" s="161"/>
      <c r="I2" s="161"/>
      <c r="J2" s="161"/>
      <c r="K2" s="162"/>
    </row>
    <row r="3" spans="3:11" ht="21" x14ac:dyDescent="0.35">
      <c r="C3" s="163" t="s">
        <v>1</v>
      </c>
      <c r="D3" s="164"/>
      <c r="E3" s="164"/>
      <c r="F3" s="164"/>
      <c r="G3" s="164"/>
      <c r="H3" s="164"/>
      <c r="I3" s="164"/>
      <c r="J3" s="164"/>
      <c r="K3" s="165"/>
    </row>
    <row r="4" spans="3:11" ht="18.75" x14ac:dyDescent="0.3">
      <c r="C4" s="166" t="s">
        <v>1234</v>
      </c>
      <c r="D4" s="167"/>
      <c r="E4" s="167"/>
      <c r="F4" s="167"/>
      <c r="G4" s="167"/>
      <c r="H4" s="167"/>
      <c r="I4" s="167"/>
      <c r="J4" s="167"/>
      <c r="K4" s="168"/>
    </row>
    <row r="5" spans="3:11" ht="15.75" thickBot="1" x14ac:dyDescent="0.3">
      <c r="C5" s="81"/>
      <c r="D5" s="82"/>
      <c r="E5" s="82"/>
      <c r="F5" s="82"/>
      <c r="G5" s="82"/>
      <c r="H5" s="82"/>
      <c r="I5" s="82"/>
      <c r="J5" s="82"/>
      <c r="K5" s="83"/>
    </row>
    <row r="7" spans="3:11" x14ac:dyDescent="0.25">
      <c r="C7" s="84"/>
      <c r="D7" s="85"/>
      <c r="E7" s="86"/>
      <c r="F7" s="86"/>
      <c r="G7" s="86" t="s">
        <v>2</v>
      </c>
      <c r="H7" s="86"/>
      <c r="I7" s="86"/>
      <c r="J7" s="86"/>
      <c r="K7" s="86"/>
    </row>
    <row r="8" spans="3:11" x14ac:dyDescent="0.25">
      <c r="C8" s="87"/>
      <c r="D8" s="88"/>
    </row>
    <row r="9" spans="3:11" ht="35.450000000000003" customHeight="1" x14ac:dyDescent="0.25">
      <c r="C9" s="170" t="s">
        <v>3</v>
      </c>
      <c r="D9" s="170"/>
      <c r="E9" s="170"/>
      <c r="F9" s="170"/>
      <c r="G9" s="170"/>
      <c r="H9" s="170"/>
      <c r="I9" s="170"/>
      <c r="J9" s="170"/>
      <c r="K9" s="170"/>
    </row>
    <row r="10" spans="3:11" ht="15.75" x14ac:dyDescent="0.25">
      <c r="C10" s="97" t="s">
        <v>4</v>
      </c>
      <c r="D10" s="97"/>
      <c r="E10" s="97"/>
      <c r="F10" s="111" t="s">
        <v>5</v>
      </c>
      <c r="G10" s="97"/>
      <c r="H10" s="97"/>
      <c r="I10" s="97"/>
      <c r="J10" s="97"/>
      <c r="K10" s="97"/>
    </row>
    <row r="11" spans="3:11" ht="15.75" thickBot="1" x14ac:dyDescent="0.3"/>
    <row r="12" spans="3:11" ht="108.6" customHeight="1" thickTop="1" x14ac:dyDescent="0.25">
      <c r="C12" s="148" t="s">
        <v>1228</v>
      </c>
      <c r="D12" s="156" t="s">
        <v>1229</v>
      </c>
      <c r="E12" s="157"/>
      <c r="F12" s="157"/>
      <c r="G12" s="157"/>
      <c r="H12" s="157"/>
      <c r="I12" s="157"/>
      <c r="J12" s="157"/>
      <c r="K12" s="157"/>
    </row>
    <row r="13" spans="3:11" ht="69.599999999999994" customHeight="1" thickBot="1" x14ac:dyDescent="0.3">
      <c r="C13" s="149"/>
      <c r="D13" s="173" t="s">
        <v>1230</v>
      </c>
      <c r="E13" s="173"/>
      <c r="F13" s="173"/>
      <c r="G13" s="173"/>
      <c r="H13" s="173"/>
      <c r="I13" s="173"/>
      <c r="J13" s="173"/>
      <c r="K13" s="173"/>
    </row>
    <row r="14" spans="3:11" ht="22.9" customHeight="1" thickTop="1" x14ac:dyDescent="0.25">
      <c r="D14" s="153"/>
      <c r="E14" s="153"/>
      <c r="F14" s="153"/>
      <c r="G14" s="153"/>
      <c r="H14" s="153"/>
      <c r="I14" s="153"/>
      <c r="J14" s="153"/>
      <c r="K14" s="153"/>
    </row>
    <row r="15" spans="3:11" ht="22.9" customHeight="1" x14ac:dyDescent="0.35">
      <c r="D15" s="154" t="s">
        <v>1233</v>
      </c>
      <c r="E15" s="153"/>
      <c r="F15" s="153"/>
      <c r="G15" s="153"/>
      <c r="H15" s="153"/>
      <c r="I15" s="153"/>
      <c r="J15" s="153"/>
      <c r="K15" s="153"/>
    </row>
    <row r="16" spans="3:11" ht="28.9" customHeight="1" thickBot="1" x14ac:dyDescent="0.3">
      <c r="C16" s="149"/>
      <c r="D16" s="153"/>
      <c r="E16" s="153"/>
      <c r="F16" s="153"/>
      <c r="G16" s="153"/>
      <c r="H16" s="153"/>
      <c r="I16" s="153"/>
      <c r="J16" s="153"/>
      <c r="K16" s="153"/>
    </row>
    <row r="17" spans="1:11" ht="38.25" thickTop="1" x14ac:dyDescent="0.25">
      <c r="A17" s="90"/>
      <c r="C17" s="98" t="s">
        <v>6</v>
      </c>
      <c r="D17" s="158" t="s">
        <v>7</v>
      </c>
      <c r="E17" s="158"/>
      <c r="F17" s="158"/>
      <c r="G17" s="158"/>
      <c r="H17" s="158"/>
      <c r="I17" s="158"/>
      <c r="J17" s="158"/>
      <c r="K17" s="158"/>
    </row>
    <row r="18" spans="1:11" x14ac:dyDescent="0.25">
      <c r="D18" s="159" t="s">
        <v>8</v>
      </c>
      <c r="E18" s="159"/>
      <c r="F18" s="159"/>
      <c r="G18" s="159"/>
      <c r="H18" s="159"/>
      <c r="I18" s="159"/>
      <c r="J18" s="159"/>
      <c r="K18" s="159"/>
    </row>
    <row r="19" spans="1:11" x14ac:dyDescent="0.25">
      <c r="D19" s="159" t="s">
        <v>9</v>
      </c>
      <c r="E19" s="159"/>
      <c r="F19" s="159"/>
      <c r="G19" s="159"/>
      <c r="H19" s="159"/>
      <c r="I19" s="159"/>
      <c r="J19" s="159"/>
      <c r="K19" s="159"/>
    </row>
    <row r="20" spans="1:11" x14ac:dyDescent="0.25">
      <c r="D20" s="159" t="s">
        <v>10</v>
      </c>
      <c r="E20" s="159"/>
      <c r="F20" s="159"/>
      <c r="G20" s="159"/>
      <c r="H20" s="159"/>
      <c r="I20" s="159"/>
      <c r="J20" s="159"/>
      <c r="K20" s="159"/>
    </row>
    <row r="21" spans="1:11" x14ac:dyDescent="0.25">
      <c r="D21" s="159" t="s">
        <v>11</v>
      </c>
      <c r="E21" s="159"/>
      <c r="F21" s="159"/>
      <c r="G21" s="159"/>
      <c r="H21" s="159"/>
      <c r="I21" s="159"/>
      <c r="J21" s="159"/>
      <c r="K21" s="159"/>
    </row>
    <row r="22" spans="1:11" x14ac:dyDescent="0.25">
      <c r="D22" s="96" t="s">
        <v>12</v>
      </c>
      <c r="E22" s="96"/>
      <c r="F22" s="96"/>
      <c r="G22" s="96"/>
      <c r="H22" s="96"/>
      <c r="I22" s="96"/>
      <c r="J22" s="96"/>
      <c r="K22" s="96"/>
    </row>
    <row r="23" spans="1:11" x14ac:dyDescent="0.25">
      <c r="D23" s="96"/>
      <c r="E23" s="96"/>
      <c r="F23" s="96"/>
      <c r="G23" s="96"/>
      <c r="H23" s="96"/>
      <c r="I23" s="96"/>
      <c r="J23" s="96"/>
      <c r="K23" s="96"/>
    </row>
    <row r="24" spans="1:11" x14ac:dyDescent="0.25">
      <c r="D24" s="152" t="s">
        <v>1232</v>
      </c>
      <c r="E24" s="96"/>
      <c r="F24" s="96"/>
      <c r="G24" s="96"/>
      <c r="H24" s="96"/>
      <c r="I24" s="96"/>
      <c r="J24" s="96"/>
      <c r="K24" s="96"/>
    </row>
    <row r="25" spans="1:11" ht="69.599999999999994" customHeight="1" thickBot="1" x14ac:dyDescent="0.3">
      <c r="C25" s="89"/>
      <c r="D25" s="171"/>
      <c r="E25" s="172"/>
      <c r="F25" s="172"/>
      <c r="G25" s="172"/>
      <c r="H25" s="172"/>
      <c r="I25" s="172"/>
      <c r="J25" s="172"/>
      <c r="K25" s="172"/>
    </row>
    <row r="26" spans="1:11" ht="31.9" customHeight="1" thickTop="1" x14ac:dyDescent="0.25">
      <c r="A26" s="90"/>
      <c r="C26" s="99" t="s">
        <v>13</v>
      </c>
      <c r="D26" s="169" t="s">
        <v>14</v>
      </c>
      <c r="E26" s="169"/>
      <c r="F26" s="169"/>
      <c r="G26" s="169"/>
      <c r="H26" s="169"/>
      <c r="I26" s="169"/>
      <c r="J26" s="169"/>
      <c r="K26" s="169"/>
    </row>
    <row r="27" spans="1:11" ht="29.45" customHeight="1" x14ac:dyDescent="0.25">
      <c r="D27" s="155" t="s">
        <v>15</v>
      </c>
      <c r="E27" s="155"/>
      <c r="F27" s="155"/>
      <c r="G27" s="155"/>
      <c r="H27" s="155"/>
      <c r="I27" s="155"/>
      <c r="J27" s="155"/>
      <c r="K27" s="155"/>
    </row>
    <row r="28" spans="1:11" s="95" customFormat="1" ht="45.6" customHeight="1" x14ac:dyDescent="0.25">
      <c r="D28" s="155" t="s">
        <v>16</v>
      </c>
      <c r="E28" s="155"/>
      <c r="F28" s="155"/>
      <c r="G28" s="155"/>
      <c r="H28" s="155"/>
      <c r="I28" s="155"/>
      <c r="J28" s="155"/>
      <c r="K28" s="155"/>
    </row>
    <row r="29" spans="1:11" x14ac:dyDescent="0.25">
      <c r="B29" s="91"/>
      <c r="F29" s="92"/>
      <c r="G29" s="92"/>
      <c r="H29" s="93"/>
      <c r="I29" s="92"/>
      <c r="J29" s="92"/>
      <c r="K29" s="93"/>
    </row>
    <row r="30" spans="1:11" x14ac:dyDescent="0.25">
      <c r="B30" s="91"/>
      <c r="F30" s="92"/>
      <c r="G30" s="92"/>
      <c r="H30" s="93"/>
      <c r="I30" s="92"/>
      <c r="J30" s="92"/>
      <c r="K30" s="93"/>
    </row>
    <row r="31" spans="1:11" x14ac:dyDescent="0.25">
      <c r="B31" s="91"/>
      <c r="F31" s="92"/>
      <c r="G31" s="92"/>
      <c r="H31" s="93"/>
      <c r="I31" s="92"/>
      <c r="J31" s="92"/>
      <c r="K31" s="93"/>
    </row>
    <row r="32" spans="1:11" x14ac:dyDescent="0.25">
      <c r="B32" s="91"/>
      <c r="F32" s="92"/>
      <c r="G32" s="92"/>
      <c r="H32" s="93"/>
      <c r="I32" s="92"/>
      <c r="J32" s="92"/>
      <c r="K32" s="93"/>
    </row>
    <row r="33" spans="2:11" x14ac:dyDescent="0.25">
      <c r="B33" s="91"/>
      <c r="F33" s="92"/>
      <c r="G33" s="92"/>
      <c r="H33" s="93"/>
      <c r="I33" s="92"/>
      <c r="J33" s="92"/>
      <c r="K33" s="93"/>
    </row>
    <row r="34" spans="2:11" x14ac:dyDescent="0.25">
      <c r="B34" s="91"/>
      <c r="F34" s="92"/>
      <c r="G34" s="92"/>
      <c r="H34" s="93"/>
      <c r="I34" s="92"/>
      <c r="J34" s="92"/>
      <c r="K34" s="93"/>
    </row>
    <row r="35" spans="2:11" x14ac:dyDescent="0.25">
      <c r="B35" s="91"/>
      <c r="F35" s="92"/>
      <c r="G35" s="92"/>
      <c r="H35" s="93"/>
      <c r="I35" s="92"/>
      <c r="J35" s="92"/>
      <c r="K35" s="93"/>
    </row>
    <row r="36" spans="2:11" x14ac:dyDescent="0.25">
      <c r="B36" s="91"/>
      <c r="F36" s="92"/>
      <c r="G36" s="92"/>
      <c r="H36" s="93"/>
      <c r="I36" s="92"/>
      <c r="J36" s="92"/>
      <c r="K36" s="93"/>
    </row>
    <row r="37" spans="2:11" x14ac:dyDescent="0.25">
      <c r="B37" s="91"/>
      <c r="F37" s="92"/>
      <c r="G37" s="92"/>
      <c r="H37" s="93"/>
      <c r="I37" s="92"/>
      <c r="J37" s="92"/>
      <c r="K37" s="93"/>
    </row>
    <row r="38" spans="2:11" x14ac:dyDescent="0.25">
      <c r="B38" s="91"/>
      <c r="F38" s="92"/>
      <c r="G38" s="92"/>
      <c r="H38" s="93"/>
      <c r="I38" s="92"/>
      <c r="J38" s="92"/>
      <c r="K38" s="93"/>
    </row>
    <row r="39" spans="2:11" x14ac:dyDescent="0.25">
      <c r="B39" s="91"/>
      <c r="F39" s="92"/>
      <c r="G39" s="92"/>
      <c r="H39" s="93"/>
      <c r="I39" s="92"/>
      <c r="J39" s="92"/>
      <c r="K39" s="93"/>
    </row>
    <row r="40" spans="2:11" x14ac:dyDescent="0.25">
      <c r="B40" s="91"/>
      <c r="F40" s="92"/>
      <c r="G40" s="92"/>
      <c r="H40" s="93"/>
      <c r="I40" s="92"/>
      <c r="J40" s="92"/>
      <c r="K40" s="93"/>
    </row>
    <row r="41" spans="2:11" x14ac:dyDescent="0.25">
      <c r="B41" s="91"/>
      <c r="F41" s="92"/>
      <c r="G41" s="92"/>
      <c r="H41" s="93"/>
      <c r="I41" s="92"/>
      <c r="J41" s="92"/>
      <c r="K41" s="93"/>
    </row>
    <row r="42" spans="2:11" x14ac:dyDescent="0.25">
      <c r="B42" s="91"/>
      <c r="F42" s="92"/>
      <c r="G42" s="92"/>
      <c r="H42" s="93"/>
      <c r="I42" s="92"/>
      <c r="J42" s="92"/>
      <c r="K42" s="93"/>
    </row>
    <row r="43" spans="2:11" x14ac:dyDescent="0.25">
      <c r="B43" s="91"/>
      <c r="F43" s="92"/>
      <c r="G43" s="92"/>
      <c r="H43" s="93"/>
      <c r="I43" s="92"/>
      <c r="J43" s="92"/>
      <c r="K43" s="93"/>
    </row>
    <row r="44" spans="2:11" x14ac:dyDescent="0.25">
      <c r="B44" s="91"/>
      <c r="F44" s="92"/>
      <c r="G44" s="92"/>
      <c r="H44" s="93"/>
      <c r="I44" s="92"/>
      <c r="J44" s="92"/>
      <c r="K44" s="93"/>
    </row>
    <row r="45" spans="2:11" x14ac:dyDescent="0.25">
      <c r="B45" s="91"/>
      <c r="F45" s="92"/>
      <c r="G45" s="92"/>
      <c r="H45" s="93"/>
      <c r="I45" s="92"/>
      <c r="J45" s="92"/>
      <c r="K45" s="93"/>
    </row>
    <row r="46" spans="2:11" x14ac:dyDescent="0.25">
      <c r="B46" s="91"/>
      <c r="F46" s="92"/>
      <c r="G46" s="92"/>
      <c r="H46" s="93"/>
      <c r="I46" s="92"/>
      <c r="J46" s="92"/>
      <c r="K46" s="93"/>
    </row>
    <row r="47" spans="2:11" x14ac:dyDescent="0.25">
      <c r="B47" s="91"/>
      <c r="F47" s="92"/>
      <c r="G47" s="92"/>
      <c r="H47" s="94"/>
      <c r="I47" s="92"/>
      <c r="J47" s="92"/>
      <c r="K47" s="94"/>
    </row>
    <row r="48" spans="2:11" x14ac:dyDescent="0.25">
      <c r="B48" s="91"/>
      <c r="F48" s="92"/>
      <c r="G48" s="92"/>
      <c r="H48" s="94"/>
      <c r="I48" s="92"/>
      <c r="J48" s="92"/>
      <c r="K48" s="94"/>
    </row>
    <row r="49" spans="2:11" x14ac:dyDescent="0.25">
      <c r="B49" s="91"/>
      <c r="F49" s="92"/>
      <c r="G49" s="92"/>
      <c r="H49" s="94"/>
      <c r="I49" s="92"/>
      <c r="J49" s="92"/>
      <c r="K49" s="94"/>
    </row>
  </sheetData>
  <mergeCells count="15">
    <mergeCell ref="D28:K28"/>
    <mergeCell ref="D12:K12"/>
    <mergeCell ref="D17:K17"/>
    <mergeCell ref="D18:K18"/>
    <mergeCell ref="C2:K2"/>
    <mergeCell ref="C3:K3"/>
    <mergeCell ref="C4:K4"/>
    <mergeCell ref="D26:K26"/>
    <mergeCell ref="D27:K27"/>
    <mergeCell ref="C9:K9"/>
    <mergeCell ref="D19:K19"/>
    <mergeCell ref="D20:K20"/>
    <mergeCell ref="D21:K21"/>
    <mergeCell ref="D25:K25"/>
    <mergeCell ref="D13:K13"/>
  </mergeCells>
  <conditionalFormatting sqref="H29:H49 K29:K49">
    <cfRule type="iconSet" priority="3">
      <iconSet iconSet="3Arrows">
        <cfvo type="percent" val="0"/>
        <cfvo type="percent" val="33"/>
        <cfvo type="percent" val="67"/>
      </iconSet>
    </cfRule>
  </conditionalFormatting>
  <hyperlinks>
    <hyperlink ref="F10" r:id="rId1" xr:uid="{9ED82288-A344-49B4-AD12-A74F6E0E0F86}"/>
    <hyperlink ref="D26:K26" r:id="rId2" display="Typologie INOSYS Nouveau Regard, 2020 - Chambres d'Agriculture : https://chambres-agriculture.fr/informations-economiques/inosys-references-systemes/typologie-inosys/" xr:uid="{4D1FC994-89E9-41CC-B8C5-4220522BBD9B}"/>
    <hyperlink ref="D27:K27" r:id="rId3" display="PBS, 2017 - AGRESTE : https://agreste.agriculture.gouv.fr/agreste-web/download/methode/N-PBS-2017/Tableau%20des%20Coefficients%20de%20Production%20Brute%20Standard%20en%202017.xlsx" xr:uid="{8F787B3A-F68D-49CB-BD07-A64E6003B3D6}"/>
    <hyperlink ref="D28:K28" r:id="rId4" display="UGB - AGRESTE : https://www.google.com/url?sa=t&amp;source=web&amp;rct=j&amp;opi=89978449&amp;url=https://agreste.agriculture.gouv.fr/agreste-web/download/methode/S-RA%25202020/note_evolution_UGB_bovins_RA2010-2020.docx" xr:uid="{99A96B17-4B03-430D-8B9B-968F6316CA7E}"/>
    <hyperlink ref="D15" r:id="rId5" display="https://www.youtube.com/watch?v=AkhosQvrE_I" xr:uid="{78F4D65D-401A-493B-8881-F04607E39550}"/>
  </hyperlinks>
  <pageMargins left="0.7" right="0.7" top="0.75" bottom="0.75" header="0.3" footer="0.3"/>
  <pageSetup paperSize="9" orientation="portrait" r:id="rId6"/>
  <drawing r:id="rId7"/>
  <legacyDrawing r:id="rId8"/>
  <oleObjects>
    <mc:AlternateContent xmlns:mc="http://schemas.openxmlformats.org/markup-compatibility/2006">
      <mc:Choice Requires="x14">
        <oleObject progId="Acrobat Document" shapeId="1026" r:id="rId9">
          <objectPr locked="0" defaultSize="0" autoPict="0" r:id="rId10">
            <anchor moveWithCells="1">
              <from>
                <xdr:col>2</xdr:col>
                <xdr:colOff>180975</xdr:colOff>
                <xdr:row>17</xdr:row>
                <xdr:rowOff>104775</xdr:rowOff>
              </from>
              <to>
                <xdr:col>2</xdr:col>
                <xdr:colOff>1514475</xdr:colOff>
                <xdr:row>24</xdr:row>
                <xdr:rowOff>704850</xdr:rowOff>
              </to>
            </anchor>
          </objectPr>
        </oleObject>
      </mc:Choice>
      <mc:Fallback>
        <oleObject progId="Acrobat Document" shapeId="1026" r:id="rId9"/>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5126-DF77-4920-9CCC-CD4330CC2F66}">
  <sheetPr codeName="Feuil13">
    <tabColor theme="5"/>
  </sheetPr>
  <dimension ref="A1:L25"/>
  <sheetViews>
    <sheetView showGridLines="0" topLeftCell="C5" zoomScale="85" zoomScaleNormal="85" workbookViewId="0">
      <selection activeCell="T5" sqref="T5"/>
    </sheetView>
  </sheetViews>
  <sheetFormatPr baseColWidth="10" defaultColWidth="11.42578125" defaultRowHeight="15" x14ac:dyDescent="0.25"/>
  <cols>
    <col min="1" max="1" width="18.85546875" hidden="1" customWidth="1"/>
    <col min="2" max="2" width="6.28515625" hidden="1" customWidth="1"/>
    <col min="4" max="4" width="23.28515625" customWidth="1"/>
    <col min="5" max="5" width="32.140625" customWidth="1"/>
    <col min="6" max="6" width="25.5703125" customWidth="1"/>
  </cols>
  <sheetData>
    <row r="1" spans="1:12" x14ac:dyDescent="0.25">
      <c r="F1" s="8"/>
    </row>
    <row r="2" spans="1:12" ht="36" x14ac:dyDescent="0.25">
      <c r="A2" s="42" t="s">
        <v>17</v>
      </c>
      <c r="B2" s="42"/>
      <c r="D2" s="174" t="s">
        <v>18</v>
      </c>
      <c r="E2" s="174"/>
      <c r="F2" s="174"/>
      <c r="G2" s="174"/>
      <c r="H2" s="174"/>
      <c r="I2" s="174"/>
      <c r="J2" s="174"/>
      <c r="K2" s="174"/>
      <c r="L2" s="174"/>
    </row>
    <row r="3" spans="1:12" x14ac:dyDescent="0.25">
      <c r="F3" s="8"/>
    </row>
    <row r="4" spans="1:12" x14ac:dyDescent="0.25">
      <c r="F4" s="8"/>
    </row>
    <row r="5" spans="1:12" ht="72.599999999999994" customHeight="1" x14ac:dyDescent="0.25">
      <c r="D5" s="44" t="s">
        <v>19</v>
      </c>
      <c r="E5" s="29"/>
      <c r="F5" s="110" t="s">
        <v>984</v>
      </c>
      <c r="K5" s="151" t="s">
        <v>1231</v>
      </c>
    </row>
    <row r="6" spans="1:12" ht="15.75" x14ac:dyDescent="0.25">
      <c r="E6" s="43"/>
    </row>
    <row r="7" spans="1:12" ht="21" x14ac:dyDescent="0.35">
      <c r="A7" s="46" t="s">
        <v>21</v>
      </c>
      <c r="B7" s="46" t="s">
        <v>22</v>
      </c>
      <c r="D7" s="75" t="s">
        <v>23</v>
      </c>
      <c r="E7" s="43"/>
    </row>
    <row r="8" spans="1:12" ht="15.75" x14ac:dyDescent="0.25">
      <c r="A8" s="101" t="s">
        <v>24</v>
      </c>
      <c r="B8" s="100" t="b">
        <v>0</v>
      </c>
      <c r="E8" s="43"/>
    </row>
    <row r="9" spans="1:12" ht="15.75" x14ac:dyDescent="0.25">
      <c r="A9" s="101" t="s">
        <v>25</v>
      </c>
      <c r="B9" s="100" t="b">
        <v>0</v>
      </c>
      <c r="E9" s="43"/>
    </row>
    <row r="10" spans="1:12" ht="15.75" x14ac:dyDescent="0.25">
      <c r="A10" s="101" t="s">
        <v>26</v>
      </c>
      <c r="B10" s="100" t="b">
        <v>0</v>
      </c>
      <c r="E10" s="43"/>
    </row>
    <row r="11" spans="1:12" ht="15.75" x14ac:dyDescent="0.25">
      <c r="A11" s="102" t="s">
        <v>27</v>
      </c>
      <c r="B11" s="100" t="b">
        <v>0</v>
      </c>
      <c r="E11" s="43"/>
    </row>
    <row r="12" spans="1:12" ht="15.75" x14ac:dyDescent="0.25">
      <c r="A12" s="101" t="s">
        <v>28</v>
      </c>
      <c r="B12" s="100" t="b">
        <v>0</v>
      </c>
      <c r="E12" s="43"/>
    </row>
    <row r="13" spans="1:12" ht="15.75" x14ac:dyDescent="0.25">
      <c r="A13" s="101" t="s">
        <v>29</v>
      </c>
      <c r="B13" s="100" t="b">
        <v>0</v>
      </c>
      <c r="E13" s="43"/>
    </row>
    <row r="14" spans="1:12" x14ac:dyDescent="0.25">
      <c r="A14" s="101" t="s">
        <v>30</v>
      </c>
      <c r="B14" s="100" t="b">
        <v>0</v>
      </c>
    </row>
    <row r="15" spans="1:12" x14ac:dyDescent="0.25">
      <c r="A15" s="100" t="s">
        <v>31</v>
      </c>
      <c r="B15" s="100" t="b">
        <v>0</v>
      </c>
    </row>
    <row r="16" spans="1:12" x14ac:dyDescent="0.25">
      <c r="A16" s="100" t="s">
        <v>32</v>
      </c>
      <c r="B16" s="100" t="b">
        <v>0</v>
      </c>
    </row>
    <row r="17" spans="1:5" ht="15.75" x14ac:dyDescent="0.25">
      <c r="A17" s="100" t="s">
        <v>33</v>
      </c>
      <c r="B17" s="100" t="b">
        <v>0</v>
      </c>
      <c r="D17" s="45"/>
      <c r="E17" s="43"/>
    </row>
    <row r="18" spans="1:5" x14ac:dyDescent="0.25">
      <c r="A18" s="100" t="s">
        <v>34</v>
      </c>
      <c r="B18" s="100" t="b">
        <v>0</v>
      </c>
    </row>
    <row r="19" spans="1:5" ht="15.75" x14ac:dyDescent="0.25">
      <c r="A19" s="100" t="s">
        <v>35</v>
      </c>
      <c r="B19" s="100" t="b">
        <v>0</v>
      </c>
      <c r="E19" s="43"/>
    </row>
    <row r="20" spans="1:5" ht="15.75" x14ac:dyDescent="0.25">
      <c r="A20" s="100" t="s">
        <v>36</v>
      </c>
      <c r="B20" s="100" t="b">
        <v>0</v>
      </c>
      <c r="E20" s="43"/>
    </row>
    <row r="21" spans="1:5" ht="15.75" x14ac:dyDescent="0.25">
      <c r="A21" s="100" t="s">
        <v>37</v>
      </c>
      <c r="B21" s="100" t="b">
        <v>0</v>
      </c>
      <c r="E21" s="43"/>
    </row>
    <row r="22" spans="1:5" ht="15.75" x14ac:dyDescent="0.25">
      <c r="A22" s="100" t="s">
        <v>38</v>
      </c>
      <c r="B22" s="100" t="b">
        <v>0</v>
      </c>
      <c r="E22" s="43"/>
    </row>
    <row r="23" spans="1:5" ht="15.75" x14ac:dyDescent="0.25">
      <c r="A23" s="100" t="s">
        <v>39</v>
      </c>
      <c r="B23" s="100" t="b">
        <v>0</v>
      </c>
      <c r="E23" s="43"/>
    </row>
    <row r="24" spans="1:5" x14ac:dyDescent="0.25">
      <c r="A24" s="100" t="s">
        <v>40</v>
      </c>
      <c r="B24" s="100" t="b">
        <v>0</v>
      </c>
    </row>
    <row r="25" spans="1:5" x14ac:dyDescent="0.25">
      <c r="A25" s="103" t="s">
        <v>41</v>
      </c>
      <c r="B25" s="100" t="b">
        <v>0</v>
      </c>
    </row>
  </sheetData>
  <sheetProtection sheet="1" objects="1" scenarios="1" autoFilter="0"/>
  <mergeCells count="1">
    <mergeCell ref="D2:L2"/>
  </mergeCells>
  <dataValidations count="1">
    <dataValidation type="list" allowBlank="1" showInputMessage="1" showErrorMessage="1" sqref="F5" xr:uid="{327D6B6F-75F9-4DD1-8B49-62C88E2AC299}">
      <formula1>liste_regions</formula1>
    </dataValidation>
  </dataValidations>
  <pageMargins left="0.7" right="0.7" top="0.75" bottom="0.75" header="0.3" footer="0.3"/>
  <pageSetup paperSize="9" orientation="portrait" r:id="rId1"/>
  <headerFooter>
    <oddHeader xml:space="preserve">&amp;C&amp;G
</oddHeader>
  </headerFooter>
  <drawing r:id="rId2"/>
  <legacyDrawing r:id="rId3"/>
  <legacyDrawingHF r:id="rId4"/>
  <oleObjects>
    <mc:AlternateContent xmlns:mc="http://schemas.openxmlformats.org/markup-compatibility/2006">
      <mc:Choice Requires="x14">
        <oleObject progId="Acrobat Document" dvAspect="DVASPECT_ICON" shapeId="14374" r:id="rId5">
          <objectPr locked="0" defaultSize="0" autoPict="0" r:id="rId6">
            <anchor moveWithCells="1">
              <from>
                <xdr:col>8</xdr:col>
                <xdr:colOff>95250</xdr:colOff>
                <xdr:row>4</xdr:row>
                <xdr:rowOff>19050</xdr:rowOff>
              </from>
              <to>
                <xdr:col>9</xdr:col>
                <xdr:colOff>609600</xdr:colOff>
                <xdr:row>5</xdr:row>
                <xdr:rowOff>171450</xdr:rowOff>
              </to>
            </anchor>
          </objectPr>
        </oleObject>
      </mc:Choice>
      <mc:Fallback>
        <oleObject progId="Acrobat Document" dvAspect="DVASPECT_ICON" shapeId="14374" r:id="rId5"/>
      </mc:Fallback>
    </mc:AlternateContent>
  </oleObjects>
  <mc:AlternateContent xmlns:mc="http://schemas.openxmlformats.org/markup-compatibility/2006">
    <mc:Choice Requires="x14">
      <controls>
        <mc:AlternateContent xmlns:mc="http://schemas.openxmlformats.org/markup-compatibility/2006">
          <mc:Choice Requires="x14">
            <control shapeId="14338" r:id="rId7" name="Group Box 2">
              <controlPr defaultSize="0" autoFill="0" autoPict="0">
                <anchor moveWithCells="1">
                  <from>
                    <xdr:col>2</xdr:col>
                    <xdr:colOff>742950</xdr:colOff>
                    <xdr:row>7</xdr:row>
                    <xdr:rowOff>152400</xdr:rowOff>
                  </from>
                  <to>
                    <xdr:col>11</xdr:col>
                    <xdr:colOff>390525</xdr:colOff>
                    <xdr:row>16</xdr:row>
                    <xdr:rowOff>19050</xdr:rowOff>
                  </to>
                </anchor>
              </controlPr>
            </control>
          </mc:Choice>
        </mc:AlternateContent>
        <mc:AlternateContent xmlns:mc="http://schemas.openxmlformats.org/markup-compatibility/2006">
          <mc:Choice Requires="x14">
            <control shapeId="14340" r:id="rId8" name="Check Box 4">
              <controlPr locked="0" defaultSize="0" autoFill="0" autoLine="0" autoPict="0">
                <anchor moveWithCells="1">
                  <from>
                    <xdr:col>3</xdr:col>
                    <xdr:colOff>171450</xdr:colOff>
                    <xdr:row>12</xdr:row>
                    <xdr:rowOff>152400</xdr:rowOff>
                  </from>
                  <to>
                    <xdr:col>3</xdr:col>
                    <xdr:colOff>1123950</xdr:colOff>
                    <xdr:row>15</xdr:row>
                    <xdr:rowOff>38100</xdr:rowOff>
                  </to>
                </anchor>
              </controlPr>
            </control>
          </mc:Choice>
        </mc:AlternateContent>
        <mc:AlternateContent xmlns:mc="http://schemas.openxmlformats.org/markup-compatibility/2006">
          <mc:Choice Requires="x14">
            <control shapeId="14341" r:id="rId9" name="Check Box 5">
              <controlPr locked="0" defaultSize="0" autoFill="0" autoLine="0" autoPict="0">
                <anchor moveWithCells="1">
                  <from>
                    <xdr:col>4</xdr:col>
                    <xdr:colOff>19050</xdr:colOff>
                    <xdr:row>12</xdr:row>
                    <xdr:rowOff>180975</xdr:rowOff>
                  </from>
                  <to>
                    <xdr:col>4</xdr:col>
                    <xdr:colOff>981075</xdr:colOff>
                    <xdr:row>15</xdr:row>
                    <xdr:rowOff>38100</xdr:rowOff>
                  </to>
                </anchor>
              </controlPr>
            </control>
          </mc:Choice>
        </mc:AlternateContent>
        <mc:AlternateContent xmlns:mc="http://schemas.openxmlformats.org/markup-compatibility/2006">
          <mc:Choice Requires="x14">
            <control shapeId="14342" r:id="rId10" name="Check Box 6">
              <controlPr locked="0" defaultSize="0" autoFill="0" autoLine="0" autoPict="0">
                <anchor moveWithCells="1">
                  <from>
                    <xdr:col>4</xdr:col>
                    <xdr:colOff>1390650</xdr:colOff>
                    <xdr:row>13</xdr:row>
                    <xdr:rowOff>19050</xdr:rowOff>
                  </from>
                  <to>
                    <xdr:col>4</xdr:col>
                    <xdr:colOff>2047875</xdr:colOff>
                    <xdr:row>15</xdr:row>
                    <xdr:rowOff>57150</xdr:rowOff>
                  </to>
                </anchor>
              </controlPr>
            </control>
          </mc:Choice>
        </mc:AlternateContent>
        <mc:AlternateContent xmlns:mc="http://schemas.openxmlformats.org/markup-compatibility/2006">
          <mc:Choice Requires="x14">
            <control shapeId="14343" r:id="rId11" name="Check Box 7">
              <controlPr locked="0" defaultSize="0" autoFill="0" autoLine="0" autoPict="0">
                <anchor moveWithCells="1">
                  <from>
                    <xdr:col>5</xdr:col>
                    <xdr:colOff>390525</xdr:colOff>
                    <xdr:row>12</xdr:row>
                    <xdr:rowOff>133350</xdr:rowOff>
                  </from>
                  <to>
                    <xdr:col>5</xdr:col>
                    <xdr:colOff>1400175</xdr:colOff>
                    <xdr:row>14</xdr:row>
                    <xdr:rowOff>114300</xdr:rowOff>
                  </to>
                </anchor>
              </controlPr>
            </control>
          </mc:Choice>
        </mc:AlternateContent>
        <mc:AlternateContent xmlns:mc="http://schemas.openxmlformats.org/markup-compatibility/2006">
          <mc:Choice Requires="x14">
            <control shapeId="14344" r:id="rId12" name="Check Box 8">
              <controlPr locked="0" defaultSize="0" autoFill="0" autoLine="0" autoPict="0">
                <anchor moveWithCells="1">
                  <from>
                    <xdr:col>6</xdr:col>
                    <xdr:colOff>38100</xdr:colOff>
                    <xdr:row>12</xdr:row>
                    <xdr:rowOff>171450</xdr:rowOff>
                  </from>
                  <to>
                    <xdr:col>7</xdr:col>
                    <xdr:colOff>38100</xdr:colOff>
                    <xdr:row>15</xdr:row>
                    <xdr:rowOff>19050</xdr:rowOff>
                  </to>
                </anchor>
              </controlPr>
            </control>
          </mc:Choice>
        </mc:AlternateContent>
        <mc:AlternateContent xmlns:mc="http://schemas.openxmlformats.org/markup-compatibility/2006">
          <mc:Choice Requires="x14">
            <control shapeId="14345" r:id="rId13" name="Check Box 9">
              <controlPr locked="0" defaultSize="0" autoFill="0" autoLine="0" autoPict="0">
                <anchor moveWithCells="1">
                  <from>
                    <xdr:col>7</xdr:col>
                    <xdr:colOff>409575</xdr:colOff>
                    <xdr:row>12</xdr:row>
                    <xdr:rowOff>152400</xdr:rowOff>
                  </from>
                  <to>
                    <xdr:col>8</xdr:col>
                    <xdr:colOff>742950</xdr:colOff>
                    <xdr:row>15</xdr:row>
                    <xdr:rowOff>9525</xdr:rowOff>
                  </to>
                </anchor>
              </controlPr>
            </control>
          </mc:Choice>
        </mc:AlternateContent>
        <mc:AlternateContent xmlns:mc="http://schemas.openxmlformats.org/markup-compatibility/2006">
          <mc:Choice Requires="x14">
            <control shapeId="14346" r:id="rId14" name="Check Box 10">
              <controlPr locked="0" defaultSize="0" autoFill="0" autoLine="0" autoPict="0">
                <anchor moveWithCells="1">
                  <from>
                    <xdr:col>9</xdr:col>
                    <xdr:colOff>57150</xdr:colOff>
                    <xdr:row>11</xdr:row>
                    <xdr:rowOff>180975</xdr:rowOff>
                  </from>
                  <to>
                    <xdr:col>11</xdr:col>
                    <xdr:colOff>266700</xdr:colOff>
                    <xdr:row>14</xdr:row>
                    <xdr:rowOff>161925</xdr:rowOff>
                  </to>
                </anchor>
              </controlPr>
            </control>
          </mc:Choice>
        </mc:AlternateContent>
        <mc:AlternateContent xmlns:mc="http://schemas.openxmlformats.org/markup-compatibility/2006">
          <mc:Choice Requires="x14">
            <control shapeId="14357" r:id="rId15" name="Group Box 21">
              <controlPr defaultSize="0" autoFill="0" autoPict="0">
                <anchor moveWithCells="1">
                  <from>
                    <xdr:col>2</xdr:col>
                    <xdr:colOff>742950</xdr:colOff>
                    <xdr:row>17</xdr:row>
                    <xdr:rowOff>152400</xdr:rowOff>
                  </from>
                  <to>
                    <xdr:col>11</xdr:col>
                    <xdr:colOff>361950</xdr:colOff>
                    <xdr:row>33</xdr:row>
                    <xdr:rowOff>95250</xdr:rowOff>
                  </to>
                </anchor>
              </controlPr>
            </control>
          </mc:Choice>
        </mc:AlternateContent>
        <mc:AlternateContent xmlns:mc="http://schemas.openxmlformats.org/markup-compatibility/2006">
          <mc:Choice Requires="x14">
            <control shapeId="14358" r:id="rId16" name="Check Box 22">
              <controlPr locked="0" defaultSize="0" autoFill="0" autoLine="0" autoPict="0">
                <anchor moveWithCells="1">
                  <from>
                    <xdr:col>3</xdr:col>
                    <xdr:colOff>171450</xdr:colOff>
                    <xdr:row>22</xdr:row>
                    <xdr:rowOff>152400</xdr:rowOff>
                  </from>
                  <to>
                    <xdr:col>3</xdr:col>
                    <xdr:colOff>1123950</xdr:colOff>
                    <xdr:row>25</xdr:row>
                    <xdr:rowOff>47625</xdr:rowOff>
                  </to>
                </anchor>
              </controlPr>
            </control>
          </mc:Choice>
        </mc:AlternateContent>
        <mc:AlternateContent xmlns:mc="http://schemas.openxmlformats.org/markup-compatibility/2006">
          <mc:Choice Requires="x14">
            <control shapeId="14359" r:id="rId17" name="Check Box 23">
              <controlPr locked="0" defaultSize="0" autoFill="0" autoLine="0" autoPict="0">
                <anchor moveWithCells="1">
                  <from>
                    <xdr:col>4</xdr:col>
                    <xdr:colOff>19050</xdr:colOff>
                    <xdr:row>22</xdr:row>
                    <xdr:rowOff>180975</xdr:rowOff>
                  </from>
                  <to>
                    <xdr:col>4</xdr:col>
                    <xdr:colOff>971550</xdr:colOff>
                    <xdr:row>25</xdr:row>
                    <xdr:rowOff>47625</xdr:rowOff>
                  </to>
                </anchor>
              </controlPr>
            </control>
          </mc:Choice>
        </mc:AlternateContent>
        <mc:AlternateContent xmlns:mc="http://schemas.openxmlformats.org/markup-compatibility/2006">
          <mc:Choice Requires="x14">
            <control shapeId="14360" r:id="rId18" name="Check Box 24">
              <controlPr locked="0" defaultSize="0" autoFill="0" autoLine="0" autoPict="0">
                <anchor moveWithCells="1">
                  <from>
                    <xdr:col>4</xdr:col>
                    <xdr:colOff>1390650</xdr:colOff>
                    <xdr:row>23</xdr:row>
                    <xdr:rowOff>19050</xdr:rowOff>
                  </from>
                  <to>
                    <xdr:col>4</xdr:col>
                    <xdr:colOff>2038350</xdr:colOff>
                    <xdr:row>25</xdr:row>
                    <xdr:rowOff>57150</xdr:rowOff>
                  </to>
                </anchor>
              </controlPr>
            </control>
          </mc:Choice>
        </mc:AlternateContent>
        <mc:AlternateContent xmlns:mc="http://schemas.openxmlformats.org/markup-compatibility/2006">
          <mc:Choice Requires="x14">
            <control shapeId="14361" r:id="rId19" name="Check Box 25">
              <controlPr locked="0" defaultSize="0" autoFill="0" autoLine="0" autoPict="0">
                <anchor moveWithCells="1">
                  <from>
                    <xdr:col>5</xdr:col>
                    <xdr:colOff>542925</xdr:colOff>
                    <xdr:row>29</xdr:row>
                    <xdr:rowOff>76200</xdr:rowOff>
                  </from>
                  <to>
                    <xdr:col>6</xdr:col>
                    <xdr:colOff>590550</xdr:colOff>
                    <xdr:row>32</xdr:row>
                    <xdr:rowOff>47625</xdr:rowOff>
                  </to>
                </anchor>
              </controlPr>
            </control>
          </mc:Choice>
        </mc:AlternateContent>
        <mc:AlternateContent xmlns:mc="http://schemas.openxmlformats.org/markup-compatibility/2006">
          <mc:Choice Requires="x14">
            <control shapeId="14362" r:id="rId20" name="Check Box 26">
              <controlPr locked="0" defaultSize="0" autoFill="0" autoLine="0" autoPict="0">
                <anchor moveWithCells="1">
                  <from>
                    <xdr:col>5</xdr:col>
                    <xdr:colOff>438150</xdr:colOff>
                    <xdr:row>22</xdr:row>
                    <xdr:rowOff>180975</xdr:rowOff>
                  </from>
                  <to>
                    <xdr:col>5</xdr:col>
                    <xdr:colOff>1466850</xdr:colOff>
                    <xdr:row>24</xdr:row>
                    <xdr:rowOff>133350</xdr:rowOff>
                  </to>
                </anchor>
              </controlPr>
            </control>
          </mc:Choice>
        </mc:AlternateContent>
        <mc:AlternateContent xmlns:mc="http://schemas.openxmlformats.org/markup-compatibility/2006">
          <mc:Choice Requires="x14">
            <control shapeId="14363" r:id="rId21" name="Check Box 27">
              <controlPr locked="0" defaultSize="0" autoFill="0" autoLine="0" autoPict="0">
                <anchor moveWithCells="1">
                  <from>
                    <xdr:col>6</xdr:col>
                    <xdr:colOff>9525</xdr:colOff>
                    <xdr:row>22</xdr:row>
                    <xdr:rowOff>133350</xdr:rowOff>
                  </from>
                  <to>
                    <xdr:col>7</xdr:col>
                    <xdr:colOff>342900</xdr:colOff>
                    <xdr:row>25</xdr:row>
                    <xdr:rowOff>0</xdr:rowOff>
                  </to>
                </anchor>
              </controlPr>
            </control>
          </mc:Choice>
        </mc:AlternateContent>
        <mc:AlternateContent xmlns:mc="http://schemas.openxmlformats.org/markup-compatibility/2006">
          <mc:Choice Requires="x14">
            <control shapeId="14364" r:id="rId22" name="Check Box 28">
              <controlPr locked="0" defaultSize="0" autoFill="0" autoLine="0" autoPict="0">
                <anchor moveWithCells="1">
                  <from>
                    <xdr:col>9</xdr:col>
                    <xdr:colOff>133350</xdr:colOff>
                    <xdr:row>22</xdr:row>
                    <xdr:rowOff>190500</xdr:rowOff>
                  </from>
                  <to>
                    <xdr:col>10</xdr:col>
                    <xdr:colOff>247650</xdr:colOff>
                    <xdr:row>24</xdr:row>
                    <xdr:rowOff>95250</xdr:rowOff>
                  </to>
                </anchor>
              </controlPr>
            </control>
          </mc:Choice>
        </mc:AlternateContent>
        <mc:AlternateContent xmlns:mc="http://schemas.openxmlformats.org/markup-compatibility/2006">
          <mc:Choice Requires="x14">
            <control shapeId="14365" r:id="rId23" name="Check Box 29">
              <controlPr locked="0" defaultSize="0" autoFill="0" autoLine="0" autoPict="0">
                <anchor moveWithCells="1">
                  <from>
                    <xdr:col>3</xdr:col>
                    <xdr:colOff>104775</xdr:colOff>
                    <xdr:row>29</xdr:row>
                    <xdr:rowOff>66675</xdr:rowOff>
                  </from>
                  <to>
                    <xdr:col>3</xdr:col>
                    <xdr:colOff>1009650</xdr:colOff>
                    <xdr:row>32</xdr:row>
                    <xdr:rowOff>19050</xdr:rowOff>
                  </to>
                </anchor>
              </controlPr>
            </control>
          </mc:Choice>
        </mc:AlternateContent>
        <mc:AlternateContent xmlns:mc="http://schemas.openxmlformats.org/markup-compatibility/2006">
          <mc:Choice Requires="x14">
            <control shapeId="14366" r:id="rId24" name="Check Box 30">
              <controlPr locked="0" defaultSize="0" autoFill="0" autoLine="0" autoPict="0">
                <anchor moveWithCells="1">
                  <from>
                    <xdr:col>7</xdr:col>
                    <xdr:colOff>476250</xdr:colOff>
                    <xdr:row>22</xdr:row>
                    <xdr:rowOff>180975</xdr:rowOff>
                  </from>
                  <to>
                    <xdr:col>8</xdr:col>
                    <xdr:colOff>590550</xdr:colOff>
                    <xdr:row>24</xdr:row>
                    <xdr:rowOff>104775</xdr:rowOff>
                  </to>
                </anchor>
              </controlPr>
            </control>
          </mc:Choice>
        </mc:AlternateContent>
        <mc:AlternateContent xmlns:mc="http://schemas.openxmlformats.org/markup-compatibility/2006">
          <mc:Choice Requires="x14">
            <control shapeId="14367" r:id="rId25" name="Check Box 31">
              <controlPr locked="0" defaultSize="0" autoFill="0" autoLine="0" autoPict="0">
                <anchor moveWithCells="1">
                  <from>
                    <xdr:col>3</xdr:col>
                    <xdr:colOff>1504950</xdr:colOff>
                    <xdr:row>29</xdr:row>
                    <xdr:rowOff>47625</xdr:rowOff>
                  </from>
                  <to>
                    <xdr:col>4</xdr:col>
                    <xdr:colOff>800100</xdr:colOff>
                    <xdr:row>32</xdr:row>
                    <xdr:rowOff>0</xdr:rowOff>
                  </to>
                </anchor>
              </controlPr>
            </control>
          </mc:Choice>
        </mc:AlternateContent>
        <mc:AlternateContent xmlns:mc="http://schemas.openxmlformats.org/markup-compatibility/2006">
          <mc:Choice Requires="x14">
            <control shapeId="14368" r:id="rId26" name="Check Box 32">
              <controlPr locked="0" defaultSize="0" autoFill="0" autoLine="0" autoPict="0">
                <anchor moveWithCells="1">
                  <from>
                    <xdr:col>4</xdr:col>
                    <xdr:colOff>1295400</xdr:colOff>
                    <xdr:row>29</xdr:row>
                    <xdr:rowOff>66675</xdr:rowOff>
                  </from>
                  <to>
                    <xdr:col>5</xdr:col>
                    <xdr:colOff>9525</xdr:colOff>
                    <xdr:row>32</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DAD7B-1FF3-4852-A1EC-E475516BDB9E}">
  <sheetPr codeName="Feuil2">
    <tabColor theme="9"/>
  </sheetPr>
  <dimension ref="A1:O108"/>
  <sheetViews>
    <sheetView showGridLines="0" topLeftCell="D80" zoomScale="85" zoomScaleNormal="85" workbookViewId="0">
      <selection activeCell="E101" sqref="E101:F108"/>
    </sheetView>
  </sheetViews>
  <sheetFormatPr baseColWidth="10" defaultColWidth="11.42578125" defaultRowHeight="15" x14ac:dyDescent="0.25"/>
  <cols>
    <col min="1" max="1" width="10" hidden="1" customWidth="1"/>
    <col min="2" max="2" width="8.7109375" hidden="1" customWidth="1"/>
    <col min="3" max="3" width="19.7109375" hidden="1" customWidth="1"/>
    <col min="4" max="4" width="19.140625" customWidth="1"/>
    <col min="5" max="5" width="84.5703125" style="127" customWidth="1"/>
    <col min="6" max="6" width="21.42578125" style="8" customWidth="1"/>
    <col min="7" max="15" width="21.42578125" hidden="1" customWidth="1"/>
    <col min="16" max="16" width="21.42578125" customWidth="1"/>
  </cols>
  <sheetData>
    <row r="1" spans="1:15" ht="52.15" customHeight="1" x14ac:dyDescent="0.25">
      <c r="A1" s="42" t="s">
        <v>17</v>
      </c>
      <c r="B1" s="42"/>
      <c r="C1" s="42"/>
      <c r="D1" s="175" t="s">
        <v>42</v>
      </c>
      <c r="E1" s="175"/>
      <c r="F1" s="175"/>
      <c r="G1" s="42" t="s">
        <v>17</v>
      </c>
      <c r="H1" s="42"/>
      <c r="I1" s="42"/>
      <c r="J1" s="42"/>
      <c r="K1" s="42"/>
      <c r="L1" s="42"/>
      <c r="M1" s="42"/>
      <c r="N1" s="42"/>
      <c r="O1" s="42"/>
    </row>
    <row r="3" spans="1:15" ht="15.75" thickBot="1" x14ac:dyDescent="0.3">
      <c r="E3" s="126" t="s">
        <v>43</v>
      </c>
    </row>
    <row r="4" spans="1:15" ht="38.25" thickBot="1" x14ac:dyDescent="0.3">
      <c r="A4" t="s">
        <v>44</v>
      </c>
      <c r="B4" t="s">
        <v>45</v>
      </c>
      <c r="C4" t="s">
        <v>46</v>
      </c>
      <c r="D4" s="118" t="s">
        <v>47</v>
      </c>
      <c r="E4" s="119" t="s">
        <v>48</v>
      </c>
      <c r="F4" s="120" t="s">
        <v>49</v>
      </c>
      <c r="G4" t="s">
        <v>50</v>
      </c>
      <c r="H4" t="s">
        <v>51</v>
      </c>
      <c r="L4" t="s">
        <v>52</v>
      </c>
    </row>
    <row r="5" spans="1:15" ht="16.5" thickTop="1" x14ac:dyDescent="0.25">
      <c r="A5">
        <v>1</v>
      </c>
      <c r="B5" t="s">
        <v>53</v>
      </c>
      <c r="C5" t="s">
        <v>54</v>
      </c>
      <c r="D5" s="121"/>
      <c r="E5" s="122" t="s">
        <v>55</v>
      </c>
      <c r="F5" s="123">
        <v>0</v>
      </c>
      <c r="G5" t="s">
        <v>56</v>
      </c>
      <c r="L5" s="124">
        <v>0</v>
      </c>
    </row>
    <row r="6" spans="1:15" ht="16.5" thickBot="1" x14ac:dyDescent="0.3">
      <c r="D6" s="134"/>
      <c r="E6" s="135" t="s">
        <v>57</v>
      </c>
      <c r="F6" s="136">
        <v>0</v>
      </c>
      <c r="L6" s="125">
        <v>0</v>
      </c>
    </row>
    <row r="7" spans="1:15" ht="45.75" thickTop="1" x14ac:dyDescent="0.25">
      <c r="A7">
        <v>1</v>
      </c>
      <c r="B7" t="s">
        <v>53</v>
      </c>
      <c r="C7" t="s">
        <v>27</v>
      </c>
      <c r="D7" s="112" t="s">
        <v>58</v>
      </c>
      <c r="E7" s="113" t="s">
        <v>59</v>
      </c>
      <c r="F7" s="114">
        <v>0</v>
      </c>
      <c r="G7" t="s">
        <v>60</v>
      </c>
      <c r="H7" cm="1">
        <f t="array" ref="H7">IFERROR(F7*INDEX(tab_pbs[valeur],MATCH(saisie!G7&amp;region_selection,tab_pbs[correspondance variable]&amp;tab_pbs[region],0),0),0)</f>
        <v>0</v>
      </c>
      <c r="I7" t="str">
        <f t="shared" ref="I7:I12" si="0">"PBS_"&amp;G7</f>
        <v>PBS_sau_ppam</v>
      </c>
      <c r="L7" s="114">
        <v>0</v>
      </c>
    </row>
    <row r="8" spans="1:15" x14ac:dyDescent="0.25">
      <c r="A8">
        <v>2</v>
      </c>
      <c r="B8" t="s">
        <v>53</v>
      </c>
      <c r="C8" t="s">
        <v>27</v>
      </c>
      <c r="D8" s="71"/>
      <c r="E8" s="9" t="s">
        <v>61</v>
      </c>
      <c r="F8" s="104">
        <v>0</v>
      </c>
      <c r="G8" t="s">
        <v>62</v>
      </c>
      <c r="H8" cm="1">
        <f t="array" ref="H8">IFERROR(F8*INDEX(tab_pbs[valeur],MATCH(saisie!G8&amp;region_selection,tab_pbs[correspondance variable]&amp;tab_pbs[region],0),0),0)</f>
        <v>0</v>
      </c>
      <c r="I8" t="str">
        <f t="shared" si="0"/>
        <v>PBS_sau_tabac</v>
      </c>
      <c r="L8" s="104">
        <v>0</v>
      </c>
    </row>
    <row r="9" spans="1:15" x14ac:dyDescent="0.25">
      <c r="A9">
        <v>3</v>
      </c>
      <c r="B9" t="s">
        <v>53</v>
      </c>
      <c r="C9" t="s">
        <v>27</v>
      </c>
      <c r="D9" s="71"/>
      <c r="E9" s="9" t="s">
        <v>63</v>
      </c>
      <c r="F9" s="104">
        <v>0</v>
      </c>
      <c r="G9" t="s">
        <v>64</v>
      </c>
      <c r="H9" cm="1">
        <f t="array" ref="H9">IFERROR(F9*INDEX(tab_pbs[valeur],MATCH(saisie!G9&amp;region_selection,tab_pbs[correspondance variable]&amp;tab_pbs[region],0),0),0)</f>
        <v>0</v>
      </c>
      <c r="I9" t="str">
        <f t="shared" si="0"/>
        <v>PBS_sau_houblon</v>
      </c>
      <c r="L9" s="104">
        <v>0</v>
      </c>
    </row>
    <row r="10" spans="1:15" x14ac:dyDescent="0.25">
      <c r="A10">
        <v>4</v>
      </c>
      <c r="B10" t="s">
        <v>53</v>
      </c>
      <c r="C10" t="s">
        <v>27</v>
      </c>
      <c r="D10" s="71"/>
      <c r="E10" s="9" t="s">
        <v>65</v>
      </c>
      <c r="F10" s="104">
        <v>0</v>
      </c>
      <c r="G10" t="s">
        <v>66</v>
      </c>
      <c r="H10" cm="1">
        <f t="array" ref="H10">IFERROR(F10*INDEX(tab_pbs[valeur],MATCH(saisie!G10&amp;region_selection,tab_pbs[correspondance variable]&amp;tab_pbs[region],0),0),0)</f>
        <v>0</v>
      </c>
      <c r="I10" t="str">
        <f t="shared" si="0"/>
        <v>PBS_sau_champignons</v>
      </c>
      <c r="L10" s="104">
        <v>0</v>
      </c>
    </row>
    <row r="11" spans="1:15" x14ac:dyDescent="0.25">
      <c r="A11">
        <v>5</v>
      </c>
      <c r="B11" t="s">
        <v>53</v>
      </c>
      <c r="C11" t="s">
        <v>27</v>
      </c>
      <c r="D11" s="71"/>
      <c r="E11" s="9" t="s">
        <v>67</v>
      </c>
      <c r="F11" s="104">
        <v>0</v>
      </c>
      <c r="G11" s="48" t="s">
        <v>68</v>
      </c>
      <c r="H11" cm="1">
        <f t="array" ref="H11">IFERROR(F11*INDEX(tab_pbs[valeur],MATCH(saisie!G11&amp;region_selection,tab_pbs[correspondance variable]&amp;tab_pbs[region],0),0),0)</f>
        <v>0</v>
      </c>
      <c r="I11" t="str">
        <f t="shared" si="0"/>
        <v>PBS_tonne_endives</v>
      </c>
      <c r="L11" s="104">
        <v>0</v>
      </c>
    </row>
    <row r="12" spans="1:15" ht="15.75" thickBot="1" x14ac:dyDescent="0.3">
      <c r="A12">
        <v>6</v>
      </c>
      <c r="B12" t="s">
        <v>53</v>
      </c>
      <c r="C12" t="s">
        <v>27</v>
      </c>
      <c r="D12" s="71"/>
      <c r="E12" s="9" t="s">
        <v>69</v>
      </c>
      <c r="F12" s="104">
        <v>0</v>
      </c>
      <c r="G12" t="s">
        <v>70</v>
      </c>
      <c r="H12" cm="1">
        <f t="array" ref="H12">IFERROR(F12*INDEX(tab_pbs[valeur],MATCH(saisie!G12&amp;region_selection,tab_pbs[correspondance variable]&amp;tab_pbs[region],0),0),0)</f>
        <v>0</v>
      </c>
      <c r="I12" t="str">
        <f t="shared" si="0"/>
        <v>PBS_culture_truffes</v>
      </c>
      <c r="L12" s="104">
        <v>0</v>
      </c>
    </row>
    <row r="13" spans="1:15" ht="45.75" thickTop="1" x14ac:dyDescent="0.25">
      <c r="A13">
        <v>1</v>
      </c>
      <c r="B13" t="s">
        <v>53</v>
      </c>
      <c r="C13" t="s">
        <v>29</v>
      </c>
      <c r="D13" s="112" t="s">
        <v>71</v>
      </c>
      <c r="E13" s="113" t="s">
        <v>72</v>
      </c>
      <c r="F13" s="114">
        <v>0</v>
      </c>
      <c r="G13" t="s">
        <v>73</v>
      </c>
      <c r="H13" cm="1">
        <f t="array" ref="H13">IFERROR(F13*INDEX(tab_pbs[valeur],MATCH(saisie!G13&amp;region_selection,tab_pbs[correspondance variable]&amp;tab_pbs[region],0),0),0)</f>
        <v>0</v>
      </c>
      <c r="L13" s="114">
        <v>0</v>
      </c>
    </row>
    <row r="14" spans="1:15" x14ac:dyDescent="0.25">
      <c r="A14">
        <v>2</v>
      </c>
      <c r="B14" t="s">
        <v>53</v>
      </c>
      <c r="C14" t="s">
        <v>29</v>
      </c>
      <c r="D14" s="71"/>
      <c r="E14" s="9" t="s">
        <v>74</v>
      </c>
      <c r="F14" s="104">
        <v>0</v>
      </c>
      <c r="G14" t="s">
        <v>75</v>
      </c>
      <c r="H14" cm="1">
        <f t="array" ref="H14">IFERROR(F14*INDEX(tab_pbs[valeur],MATCH(saisie!G14&amp;region_selection,tab_pbs[correspondance variable]&amp;tab_pbs[region],0),0),0)</f>
        <v>0</v>
      </c>
      <c r="I14" t="str">
        <f t="shared" ref="I14:I29" si="1">"PBS_"&amp;G14</f>
        <v>PBS_sau_sapins</v>
      </c>
      <c r="L14" s="104">
        <v>0</v>
      </c>
    </row>
    <row r="15" spans="1:15" ht="15.75" thickBot="1" x14ac:dyDescent="0.3">
      <c r="A15">
        <v>3</v>
      </c>
      <c r="B15" t="s">
        <v>53</v>
      </c>
      <c r="C15" t="s">
        <v>29</v>
      </c>
      <c r="D15" s="71"/>
      <c r="E15" s="9" t="s">
        <v>76</v>
      </c>
      <c r="F15" s="104">
        <v>0</v>
      </c>
      <c r="G15" t="s">
        <v>77</v>
      </c>
      <c r="H15" cm="1">
        <f t="array" ref="H15">IFERROR(F15*INDEX(tab_pbs[valeur],MATCH(saisie!G15&amp;region_selection,tab_pbs[correspondance variable]&amp;tab_pbs[region],0),0),0)</f>
        <v>0</v>
      </c>
      <c r="I15" t="str">
        <f t="shared" si="1"/>
        <v>PBS_sau_biomasse</v>
      </c>
      <c r="K15" s="50"/>
      <c r="L15" s="104">
        <v>0</v>
      </c>
    </row>
    <row r="16" spans="1:15" ht="15.75" thickTop="1" x14ac:dyDescent="0.25">
      <c r="A16">
        <v>1</v>
      </c>
      <c r="B16" t="s">
        <v>53</v>
      </c>
      <c r="C16" t="s">
        <v>26</v>
      </c>
      <c r="D16" s="112" t="s">
        <v>78</v>
      </c>
      <c r="E16" s="113" t="s">
        <v>79</v>
      </c>
      <c r="F16" s="114">
        <v>0</v>
      </c>
      <c r="G16" s="50" t="s">
        <v>80</v>
      </c>
      <c r="H16" cm="1">
        <f t="array" ref="H16">IFERROR(F16*INDEX(tab_pbs[valeur],MATCH(saisie!G16&amp;region_selection,tab_pbs[correspondance variable]&amp;tab_pbs[region],0),0),0)</f>
        <v>0</v>
      </c>
      <c r="I16" t="str">
        <f t="shared" si="1"/>
        <v>PBS_sau_fruit_pepin</v>
      </c>
      <c r="K16" s="50"/>
      <c r="L16" s="114">
        <v>0</v>
      </c>
    </row>
    <row r="17" spans="1:12" x14ac:dyDescent="0.25">
      <c r="A17">
        <v>2</v>
      </c>
      <c r="B17" t="s">
        <v>53</v>
      </c>
      <c r="C17" t="s">
        <v>26</v>
      </c>
      <c r="D17" s="71"/>
      <c r="E17" s="9" t="s">
        <v>81</v>
      </c>
      <c r="F17" s="104">
        <v>0</v>
      </c>
      <c r="G17" s="50" t="s">
        <v>82</v>
      </c>
      <c r="H17" cm="1">
        <f t="array" ref="H17">IFERROR(F17*INDEX(tab_pbs[valeur],MATCH(saisie!G17&amp;region_selection,tab_pbs[correspondance variable]&amp;tab_pbs[region],0),0),0)</f>
        <v>0</v>
      </c>
      <c r="I17" t="str">
        <f t="shared" si="1"/>
        <v>PBS_sau_fruit_noyau</v>
      </c>
      <c r="K17" s="50"/>
      <c r="L17" s="104">
        <v>0</v>
      </c>
    </row>
    <row r="18" spans="1:12" x14ac:dyDescent="0.25">
      <c r="A18">
        <v>3</v>
      </c>
      <c r="B18" t="s">
        <v>53</v>
      </c>
      <c r="C18" t="s">
        <v>26</v>
      </c>
      <c r="D18" s="71"/>
      <c r="E18" s="9" t="s">
        <v>83</v>
      </c>
      <c r="F18" s="104">
        <v>0</v>
      </c>
      <c r="G18" s="50" t="s">
        <v>84</v>
      </c>
      <c r="H18" cm="1">
        <f t="array" ref="H18">IFERROR(F18*INDEX(tab_pbs[valeur],MATCH(saisie!G18&amp;region_selection,tab_pbs[correspondance variable]&amp;tab_pbs[region],0),0),0)</f>
        <v>0</v>
      </c>
      <c r="I18" t="str">
        <f t="shared" si="1"/>
        <v>PBS_sau_fruit_coque</v>
      </c>
      <c r="K18" s="50"/>
      <c r="L18" s="104">
        <v>0</v>
      </c>
    </row>
    <row r="19" spans="1:12" x14ac:dyDescent="0.25">
      <c r="A19">
        <v>4</v>
      </c>
      <c r="B19" t="s">
        <v>53</v>
      </c>
      <c r="C19" t="s">
        <v>26</v>
      </c>
      <c r="D19" s="71"/>
      <c r="E19" s="9" t="s">
        <v>85</v>
      </c>
      <c r="F19" s="104">
        <v>0</v>
      </c>
      <c r="G19" s="50" t="s">
        <v>86</v>
      </c>
      <c r="H19" cm="1">
        <f t="array" ref="H19">IFERROR(F19*INDEX(tab_pbs[valeur],MATCH(saisie!G19&amp;region_selection,tab_pbs[correspondance variable]&amp;tab_pbs[region],0),0),0)</f>
        <v>0</v>
      </c>
      <c r="I19" t="str">
        <f t="shared" si="1"/>
        <v>PBS_sau_agrume</v>
      </c>
      <c r="K19" s="50"/>
      <c r="L19" s="104">
        <v>0</v>
      </c>
    </row>
    <row r="20" spans="1:12" x14ac:dyDescent="0.25">
      <c r="A20">
        <v>5</v>
      </c>
      <c r="B20" t="s">
        <v>53</v>
      </c>
      <c r="C20" t="s">
        <v>26</v>
      </c>
      <c r="D20" s="71"/>
      <c r="E20" s="9" t="s">
        <v>87</v>
      </c>
      <c r="F20" s="104">
        <v>0</v>
      </c>
      <c r="G20" t="s">
        <v>88</v>
      </c>
      <c r="H20" cm="1">
        <f t="array" ref="H20">IFERROR(F20*INDEX(tab_pbs[valeur],MATCH(saisie!G20&amp;region_selection,tab_pbs[correspondance variable]&amp;tab_pbs[region],0),0),0)</f>
        <v>0</v>
      </c>
      <c r="I20" t="str">
        <f t="shared" si="1"/>
        <v>PBS_sau_vigne_table</v>
      </c>
      <c r="K20" s="50"/>
      <c r="L20" s="104">
        <v>0</v>
      </c>
    </row>
    <row r="21" spans="1:12" ht="15.75" thickBot="1" x14ac:dyDescent="0.3">
      <c r="A21">
        <v>6</v>
      </c>
      <c r="B21" t="s">
        <v>53</v>
      </c>
      <c r="C21" t="s">
        <v>26</v>
      </c>
      <c r="D21" s="71"/>
      <c r="E21" s="9" t="s">
        <v>89</v>
      </c>
      <c r="F21" s="104">
        <v>0</v>
      </c>
      <c r="G21" t="s">
        <v>90</v>
      </c>
      <c r="H21" cm="1">
        <f t="array" ref="H21">IFERROR(F21*INDEX(tab_pbs[valeur],MATCH(saisie!G21&amp;region_selection,tab_pbs[correspondance variable]&amp;tab_pbs[region],0),0),0)</f>
        <v>0</v>
      </c>
      <c r="I21" t="str">
        <f t="shared" si="1"/>
        <v>PBS_sau_petits_fruits</v>
      </c>
      <c r="K21" s="50"/>
      <c r="L21" s="104">
        <v>0</v>
      </c>
    </row>
    <row r="22" spans="1:12" ht="15.75" thickTop="1" x14ac:dyDescent="0.25">
      <c r="A22">
        <v>1</v>
      </c>
      <c r="B22" t="s">
        <v>53</v>
      </c>
      <c r="C22" t="s">
        <v>30</v>
      </c>
      <c r="D22" s="112" t="s">
        <v>91</v>
      </c>
      <c r="E22" s="113" t="s">
        <v>92</v>
      </c>
      <c r="F22" s="114">
        <v>0</v>
      </c>
      <c r="G22" t="s">
        <v>93</v>
      </c>
      <c r="H22" cm="1">
        <f t="array" ref="H22">IFERROR(F22*INDEX(tab_pbs[valeur],MATCH(saisie!G22&amp;region_selection,tab_pbs[correspondance variable]&amp;tab_pbs[region],0),0),0)</f>
        <v>0</v>
      </c>
      <c r="I22" t="str">
        <f t="shared" si="1"/>
        <v>PBS_sau_cop</v>
      </c>
      <c r="K22" s="50"/>
      <c r="L22" s="114">
        <v>0</v>
      </c>
    </row>
    <row r="23" spans="1:12" x14ac:dyDescent="0.25">
      <c r="A23">
        <v>2</v>
      </c>
      <c r="B23" t="s">
        <v>53</v>
      </c>
      <c r="C23" t="s">
        <v>30</v>
      </c>
      <c r="D23" s="71"/>
      <c r="E23" s="9" t="s">
        <v>94</v>
      </c>
      <c r="F23" s="104">
        <v>0</v>
      </c>
      <c r="G23" t="s">
        <v>95</v>
      </c>
      <c r="H23" cm="1">
        <f t="array" ref="H23">IFERROR(F23*INDEX(tab_pbs[valeur],MATCH(saisie!G23&amp;region_selection,tab_pbs[correspondance variable]&amp;tab_pbs[region],0),0),0)</f>
        <v>0</v>
      </c>
      <c r="I23" t="str">
        <f t="shared" si="1"/>
        <v>PBS_sau_fibres</v>
      </c>
      <c r="K23" s="50"/>
      <c r="L23" s="104">
        <v>0</v>
      </c>
    </row>
    <row r="24" spans="1:12" x14ac:dyDescent="0.25">
      <c r="A24">
        <v>3</v>
      </c>
      <c r="B24" t="s">
        <v>53</v>
      </c>
      <c r="C24" t="s">
        <v>30</v>
      </c>
      <c r="D24" s="71"/>
      <c r="E24" s="9" t="s">
        <v>96</v>
      </c>
      <c r="F24" s="104">
        <v>0</v>
      </c>
      <c r="G24" s="50" t="s">
        <v>97</v>
      </c>
      <c r="H24" cm="1">
        <f t="array" ref="H24">IFERROR(F24*INDEX(tab_pbs[valeur],MATCH(saisie!G24&amp;region_selection,tab_pbs[correspondance variable]&amp;tab_pbs[region],0),0),0)</f>
        <v>0</v>
      </c>
      <c r="I24" t="str">
        <f t="shared" si="1"/>
        <v>PBS_sau_lin</v>
      </c>
      <c r="K24" s="50"/>
      <c r="L24" s="104">
        <v>0</v>
      </c>
    </row>
    <row r="25" spans="1:12" x14ac:dyDescent="0.25">
      <c r="A25">
        <v>4</v>
      </c>
      <c r="B25" t="s">
        <v>53</v>
      </c>
      <c r="C25" t="s">
        <v>30</v>
      </c>
      <c r="D25" s="71"/>
      <c r="E25" s="9" t="s">
        <v>98</v>
      </c>
      <c r="F25" s="104">
        <v>0</v>
      </c>
      <c r="G25" t="s">
        <v>99</v>
      </c>
      <c r="H25" cm="1">
        <f t="array" ref="H25">IFERROR(F25*INDEX(tab_pbs[valeur],MATCH(saisie!G25&amp;region_selection,tab_pbs[correspondance variable]&amp;tab_pbs[region],0),0),0)</f>
        <v>0</v>
      </c>
      <c r="I25" t="str">
        <f t="shared" si="1"/>
        <v>PBS_sau_pdt</v>
      </c>
      <c r="K25" s="50"/>
      <c r="L25" s="104">
        <v>0</v>
      </c>
    </row>
    <row r="26" spans="1:12" x14ac:dyDescent="0.25">
      <c r="A26">
        <v>5</v>
      </c>
      <c r="B26" t="s">
        <v>53</v>
      </c>
      <c r="C26" t="s">
        <v>30</v>
      </c>
      <c r="D26" s="71"/>
      <c r="E26" s="9" t="s">
        <v>100</v>
      </c>
      <c r="F26" s="104">
        <v>0</v>
      </c>
      <c r="G26" t="s">
        <v>101</v>
      </c>
      <c r="H26" cm="1">
        <f t="array" ref="H26">IFERROR(F26*INDEX(tab_pbs[valeur],MATCH(saisie!G26&amp;region_selection,tab_pbs[correspondance variable]&amp;tab_pbs[region],0),0),0)</f>
        <v>0</v>
      </c>
      <c r="I26" t="str">
        <f t="shared" si="1"/>
        <v>PBS_sau_luzerne</v>
      </c>
      <c r="K26" s="50"/>
      <c r="L26" s="104">
        <v>0</v>
      </c>
    </row>
    <row r="27" spans="1:12" x14ac:dyDescent="0.25">
      <c r="A27">
        <v>6</v>
      </c>
      <c r="B27" t="s">
        <v>53</v>
      </c>
      <c r="C27" t="s">
        <v>30</v>
      </c>
      <c r="D27" s="71"/>
      <c r="E27" s="9" t="s">
        <v>102</v>
      </c>
      <c r="F27" s="104">
        <v>0</v>
      </c>
      <c r="G27" t="s">
        <v>103</v>
      </c>
      <c r="H27" cm="1">
        <f t="array" ref="H27">IFERROR(F27*INDEX(tab_pbs[valeur],MATCH(saisie!G27&amp;region_selection,tab_pbs[correspondance variable]&amp;tab_pbs[region],0),0),0)</f>
        <v>0</v>
      </c>
      <c r="I27" t="str">
        <f t="shared" si="1"/>
        <v>PBS_sau_betteraves_pg</v>
      </c>
      <c r="K27" s="50"/>
      <c r="L27" s="104">
        <v>0</v>
      </c>
    </row>
    <row r="28" spans="1:12" x14ac:dyDescent="0.25">
      <c r="A28">
        <v>7</v>
      </c>
      <c r="B28" t="s">
        <v>53</v>
      </c>
      <c r="C28" t="s">
        <v>30</v>
      </c>
      <c r="D28" s="71"/>
      <c r="E28" s="9" t="s">
        <v>104</v>
      </c>
      <c r="F28" s="104">
        <v>0</v>
      </c>
      <c r="G28" t="s">
        <v>105</v>
      </c>
      <c r="H28" cm="1">
        <f t="array" ref="H28">IFERROR(F28*INDEX(tab_pbs[valeur],MATCH(saisie!G28&amp;region_selection,tab_pbs[correspondance variable]&amp;tab_pbs[region],0),0),0)</f>
        <v>0</v>
      </c>
      <c r="I28" t="str">
        <f t="shared" si="1"/>
        <v>PBS_sau_autres_indus</v>
      </c>
      <c r="K28" s="50"/>
      <c r="L28" s="104">
        <v>0</v>
      </c>
    </row>
    <row r="29" spans="1:12" x14ac:dyDescent="0.25">
      <c r="A29">
        <v>8</v>
      </c>
      <c r="B29" t="s">
        <v>53</v>
      </c>
      <c r="C29" t="s">
        <v>30</v>
      </c>
      <c r="D29" s="71"/>
      <c r="E29" s="9" t="s">
        <v>106</v>
      </c>
      <c r="F29" s="104">
        <v>0</v>
      </c>
      <c r="G29" s="1" t="s">
        <v>107</v>
      </c>
      <c r="H29" cm="1">
        <f t="array" ref="H29">IFERROR(F29*INDEX(tab_pbs[valeur],MATCH(saisie!G29&amp;region_selection,tab_pbs[correspondance variable]&amp;tab_pbs[region],0),0),0)</f>
        <v>0</v>
      </c>
      <c r="I29" t="str">
        <f t="shared" si="1"/>
        <v>PBS_sau_semences_hors_cop</v>
      </c>
      <c r="K29" s="50"/>
      <c r="L29" s="104">
        <v>0</v>
      </c>
    </row>
    <row r="30" spans="1:12" x14ac:dyDescent="0.25">
      <c r="A30">
        <v>8</v>
      </c>
      <c r="B30" t="s">
        <v>53</v>
      </c>
      <c r="C30" t="s">
        <v>30</v>
      </c>
      <c r="D30" s="71"/>
      <c r="E30" s="9" t="s">
        <v>108</v>
      </c>
      <c r="F30" s="104">
        <v>0</v>
      </c>
      <c r="G30" s="1" t="s">
        <v>109</v>
      </c>
      <c r="H30" cm="1">
        <f t="array" ref="H30">IFERROR(F30*INDEX(tab_pbs[valeur],MATCH(saisie!G30&amp;region_selection,tab_pbs[correspondance variable]&amp;tab_pbs[region],0),0),0)</f>
        <v>0</v>
      </c>
      <c r="I30" t="str">
        <f>"PBS_"&amp;G30</f>
        <v>PBS_sau_endive</v>
      </c>
      <c r="K30" s="50"/>
      <c r="L30" s="104">
        <v>0</v>
      </c>
    </row>
    <row r="31" spans="1:12" ht="15.75" thickBot="1" x14ac:dyDescent="0.3">
      <c r="A31">
        <v>10</v>
      </c>
      <c r="B31" t="s">
        <v>53</v>
      </c>
      <c r="C31" t="s">
        <v>30</v>
      </c>
      <c r="D31" s="71"/>
      <c r="E31" s="9" t="s">
        <v>110</v>
      </c>
      <c r="F31" s="104" t="s">
        <v>111</v>
      </c>
      <c r="G31" s="50" t="s">
        <v>112</v>
      </c>
      <c r="H31" cm="1">
        <f t="array" ref="H31">IFERROR(F31*INDEX(tab_pbs[valeur],MATCH(saisie!G31&amp;region_selection,tab_pbs[correspondance variable]&amp;tab_pbs[region],0),0),0)</f>
        <v>0</v>
      </c>
      <c r="K31" s="50"/>
      <c r="L31" s="104" t="s">
        <v>111</v>
      </c>
    </row>
    <row r="32" spans="1:12" ht="15.75" thickTop="1" x14ac:dyDescent="0.25">
      <c r="A32">
        <v>1</v>
      </c>
      <c r="B32" t="s">
        <v>53</v>
      </c>
      <c r="C32" t="s">
        <v>28</v>
      </c>
      <c r="D32" s="112" t="s">
        <v>113</v>
      </c>
      <c r="E32" s="113" t="s">
        <v>114</v>
      </c>
      <c r="F32" s="114">
        <v>0</v>
      </c>
      <c r="G32" s="47" t="s">
        <v>115</v>
      </c>
      <c r="H32" cm="1">
        <f t="array" ref="H32">IFERROR(F32*INDEX(tab_pbs[valeur],MATCH(saisie!G32&amp;region_selection,tab_pbs[correspondance variable]&amp;tab_pbs[region],0),0),0)</f>
        <v>0</v>
      </c>
      <c r="I32" t="str">
        <f>"PBS_"&amp;G32</f>
        <v>PBS_sau_horticulture_serre</v>
      </c>
      <c r="K32" s="50"/>
      <c r="L32" s="114">
        <v>0</v>
      </c>
    </row>
    <row r="33" spans="1:12" x14ac:dyDescent="0.25">
      <c r="A33">
        <v>2</v>
      </c>
      <c r="B33" t="s">
        <v>53</v>
      </c>
      <c r="C33" t="s">
        <v>28</v>
      </c>
      <c r="D33" s="71"/>
      <c r="E33" s="9" t="s">
        <v>116</v>
      </c>
      <c r="F33" s="104">
        <v>0</v>
      </c>
      <c r="G33" s="47" t="s">
        <v>117</v>
      </c>
      <c r="H33" cm="1">
        <f t="array" ref="H33">IFERROR(F33*INDEX(tab_pbs[valeur],MATCH(saisie!G33&amp;region_selection,tab_pbs[correspondance variable]&amp;tab_pbs[region],0),0),0)</f>
        <v>0</v>
      </c>
      <c r="I33" t="str">
        <f>"PBS_"&amp;G33</f>
        <v>PBS_sau_horticulture_plein_air</v>
      </c>
      <c r="K33" s="50"/>
      <c r="L33" s="104">
        <v>0</v>
      </c>
    </row>
    <row r="34" spans="1:12" ht="15.75" thickBot="1" x14ac:dyDescent="0.3">
      <c r="A34">
        <v>3</v>
      </c>
      <c r="B34" t="s">
        <v>53</v>
      </c>
      <c r="C34" t="s">
        <v>28</v>
      </c>
      <c r="D34" s="71"/>
      <c r="E34" s="9" t="s">
        <v>118</v>
      </c>
      <c r="F34" s="104">
        <v>0</v>
      </c>
      <c r="G34" t="s">
        <v>119</v>
      </c>
      <c r="H34" cm="1">
        <f t="array" ref="H34">IFERROR(F34*INDEX(tab_pbs[valeur],MATCH(saisie!G34&amp;region_selection,tab_pbs[correspondance variable]&amp;tab_pbs[region],0),0),0)</f>
        <v>0</v>
      </c>
      <c r="I34" t="str">
        <f>"PBS_"&amp;G34</f>
        <v>PBS_sau_pepiniere</v>
      </c>
      <c r="K34" s="50"/>
      <c r="L34" s="104">
        <v>0</v>
      </c>
    </row>
    <row r="35" spans="1:12" ht="31.9" customHeight="1" thickTop="1" x14ac:dyDescent="0.25">
      <c r="A35">
        <v>1</v>
      </c>
      <c r="B35" t="s">
        <v>53</v>
      </c>
      <c r="C35" t="s">
        <v>24</v>
      </c>
      <c r="D35" s="112" t="s">
        <v>120</v>
      </c>
      <c r="E35" s="113" t="s">
        <v>121</v>
      </c>
      <c r="F35" s="114">
        <v>0</v>
      </c>
      <c r="G35" t="s">
        <v>122</v>
      </c>
      <c r="H35" cm="1">
        <f t="array" ref="H35">IFERROR(F35*INDEX(tab_pbs[valeur],MATCH(saisie!G35&amp;region_selection,tab_pbs[correspondance variable]&amp;tab_pbs[region],0),0),0)</f>
        <v>0</v>
      </c>
      <c r="I35" t="str">
        <f>"PBS_"&amp;G35</f>
        <v>PBS_sau_lpc</v>
      </c>
      <c r="K35" s="50"/>
      <c r="L35" s="114">
        <v>0</v>
      </c>
    </row>
    <row r="36" spans="1:12" x14ac:dyDescent="0.25">
      <c r="A36">
        <v>2</v>
      </c>
      <c r="B36" t="s">
        <v>53</v>
      </c>
      <c r="C36" t="s">
        <v>24</v>
      </c>
      <c r="D36" s="72"/>
      <c r="E36" s="9" t="s">
        <v>123</v>
      </c>
      <c r="F36" s="104">
        <v>0</v>
      </c>
      <c r="G36" t="s">
        <v>124</v>
      </c>
      <c r="H36" cm="1">
        <f t="array" ref="H36">IFERROR(F36*INDEX(tab_pbs[valeur],MATCH(saisie!G36&amp;region_selection,tab_pbs[correspondance variable]&amp;tab_pbs[region],0),0),0)</f>
        <v>0</v>
      </c>
      <c r="K36" s="50"/>
      <c r="L36" s="104">
        <v>0</v>
      </c>
    </row>
    <row r="37" spans="1:12" x14ac:dyDescent="0.25">
      <c r="A37">
        <v>3</v>
      </c>
      <c r="B37" t="s">
        <v>53</v>
      </c>
      <c r="C37" t="s">
        <v>24</v>
      </c>
      <c r="D37" s="72"/>
      <c r="E37" s="9" t="s">
        <v>125</v>
      </c>
      <c r="F37" s="104">
        <v>0</v>
      </c>
      <c r="G37" s="47" t="s">
        <v>126</v>
      </c>
      <c r="H37" cm="1">
        <f t="array" ref="H37">IFERROR(F37*INDEX(tab_pbs[valeur],MATCH(saisie!G37&amp;region_selection,tab_pbs[correspondance variable]&amp;tab_pbs[region],0),0),0)</f>
        <v>0</v>
      </c>
      <c r="L37" s="104">
        <v>0</v>
      </c>
    </row>
    <row r="38" spans="1:12" x14ac:dyDescent="0.25">
      <c r="A38">
        <v>4</v>
      </c>
      <c r="B38" t="s">
        <v>53</v>
      </c>
      <c r="C38" t="s">
        <v>24</v>
      </c>
      <c r="D38" s="72"/>
      <c r="E38" s="9" t="s">
        <v>127</v>
      </c>
      <c r="F38" s="104">
        <v>0</v>
      </c>
      <c r="G38" s="47" t="s">
        <v>128</v>
      </c>
      <c r="H38" cm="1">
        <f t="array" ref="H38">IFERROR(F38*INDEX(tab_pbs[valeur],MATCH(saisie!G38&amp;region_selection,tab_pbs[correspondance variable]&amp;tab_pbs[region],0),0),0)</f>
        <v>0</v>
      </c>
      <c r="L38" s="104">
        <v>0</v>
      </c>
    </row>
    <row r="39" spans="1:12" ht="15.75" thickBot="1" x14ac:dyDescent="0.3">
      <c r="A39">
        <v>5</v>
      </c>
      <c r="B39" t="s">
        <v>53</v>
      </c>
      <c r="C39" t="s">
        <v>129</v>
      </c>
      <c r="D39" s="72"/>
      <c r="E39" s="63" t="s">
        <v>130</v>
      </c>
      <c r="F39" s="105">
        <f>(sau_leg_serre_froide_m2+sau_leg_serre_chaude_m2)/10000</f>
        <v>0</v>
      </c>
      <c r="G39" s="47" t="s">
        <v>131</v>
      </c>
      <c r="H39" cm="1">
        <f t="array" ref="H39">IFERROR(F39*INDEX(tab_pbs[valeur],MATCH(saisie!G39&amp;region_selection,tab_pbs[correspondance variable]&amp;tab_pbs[region],0),0),0)</f>
        <v>0</v>
      </c>
      <c r="I39" t="str">
        <f>"PBS_"&amp;G39</f>
        <v>PBS_sau_leg_serre</v>
      </c>
      <c r="L39" s="105">
        <f>(sau_leg_serre_froide_m2+sau_leg_serre_chaude_m2)/10000</f>
        <v>0</v>
      </c>
    </row>
    <row r="40" spans="1:12" ht="15.75" thickTop="1" x14ac:dyDescent="0.25">
      <c r="A40">
        <v>1</v>
      </c>
      <c r="B40" t="s">
        <v>53</v>
      </c>
      <c r="C40" t="s">
        <v>25</v>
      </c>
      <c r="D40" s="112" t="s">
        <v>132</v>
      </c>
      <c r="E40" s="113" t="s">
        <v>133</v>
      </c>
      <c r="F40" s="114">
        <v>0</v>
      </c>
      <c r="G40" t="s">
        <v>134</v>
      </c>
      <c r="H40" cm="1">
        <f t="array" ref="H40">IFERROR(F40*INDEX(tab_pbs[valeur],MATCH(saisie!G40&amp;region_selection,tab_pbs[correspondance variable]&amp;tab_pbs[region],0),0),0)</f>
        <v>0</v>
      </c>
      <c r="I40" t="str">
        <f>"PBS_"&amp;G40</f>
        <v>PBS_sau_vigne_autre</v>
      </c>
      <c r="L40" s="114">
        <v>0</v>
      </c>
    </row>
    <row r="41" spans="1:12" x14ac:dyDescent="0.25">
      <c r="A41">
        <v>2</v>
      </c>
      <c r="B41" t="s">
        <v>53</v>
      </c>
      <c r="C41" t="s">
        <v>25</v>
      </c>
      <c r="D41" s="71"/>
      <c r="E41" s="9" t="s">
        <v>135</v>
      </c>
      <c r="F41" s="104">
        <v>0</v>
      </c>
      <c r="G41" s="50" t="s">
        <v>136</v>
      </c>
      <c r="H41" cm="1">
        <f t="array" ref="H41">IFERROR(F41*INDEX(tab_pbs[valeur],MATCH(saisie!G41&amp;region_selection,tab_pbs[correspondance variable]&amp;tab_pbs[region],0),0),0)</f>
        <v>0</v>
      </c>
      <c r="I41" t="str">
        <f>"PBS_"&amp;G41</f>
        <v>PBS_sau_vigne_aop</v>
      </c>
      <c r="L41" s="104">
        <v>0</v>
      </c>
    </row>
    <row r="42" spans="1:12" x14ac:dyDescent="0.25">
      <c r="A42">
        <v>3</v>
      </c>
      <c r="B42" t="s">
        <v>53</v>
      </c>
      <c r="C42" t="s">
        <v>25</v>
      </c>
      <c r="D42" s="71"/>
      <c r="E42" s="9" t="s">
        <v>137</v>
      </c>
      <c r="F42" s="104">
        <v>0</v>
      </c>
      <c r="G42" s="50" t="s">
        <v>138</v>
      </c>
      <c r="H42" cm="1">
        <f t="array" ref="H42">IFERROR(F42*INDEX(tab_pbs[valeur],MATCH(saisie!G42&amp;region_selection,tab_pbs[correspondance variable]&amp;tab_pbs[region],0),0),0)</f>
        <v>0</v>
      </c>
      <c r="I42" t="str">
        <f>"PBS_"&amp;G42</f>
        <v>PBS_sau_vigne_igp</v>
      </c>
      <c r="L42" s="104">
        <v>0</v>
      </c>
    </row>
    <row r="43" spans="1:12" x14ac:dyDescent="0.25">
      <c r="A43">
        <v>4</v>
      </c>
      <c r="B43" t="s">
        <v>53</v>
      </c>
      <c r="C43" t="s">
        <v>25</v>
      </c>
      <c r="D43" s="71"/>
      <c r="E43" s="9" t="s">
        <v>139</v>
      </c>
      <c r="F43" s="104">
        <v>0</v>
      </c>
      <c r="G43" t="s">
        <v>140</v>
      </c>
      <c r="H43" cm="1">
        <f t="array" ref="H43">IFERROR(F43*INDEX(tab_pbs[valeur],MATCH(saisie!G43&amp;region_selection,tab_pbs[correspondance variable]&amp;tab_pbs[region],0),0),0)</f>
        <v>0</v>
      </c>
      <c r="L43" s="104">
        <v>0</v>
      </c>
    </row>
    <row r="44" spans="1:12" x14ac:dyDescent="0.25">
      <c r="A44">
        <v>5</v>
      </c>
      <c r="B44" t="s">
        <v>53</v>
      </c>
      <c r="C44" t="s">
        <v>25</v>
      </c>
      <c r="D44" s="71"/>
      <c r="E44" s="9" t="s">
        <v>141</v>
      </c>
      <c r="F44" s="104">
        <v>0</v>
      </c>
      <c r="G44" t="s">
        <v>142</v>
      </c>
      <c r="H44" cm="1">
        <f t="array" ref="H44">IFERROR(F44*INDEX(tab_pbs[valeur],MATCH(saisie!G44&amp;region_selection,tab_pbs[correspondance variable]&amp;tab_pbs[region],0),0),0)</f>
        <v>0</v>
      </c>
      <c r="L44" s="104">
        <v>0</v>
      </c>
    </row>
    <row r="45" spans="1:12" ht="15.75" thickBot="1" x14ac:dyDescent="0.3">
      <c r="A45">
        <v>6</v>
      </c>
      <c r="B45" t="s">
        <v>53</v>
      </c>
      <c r="C45" t="s">
        <v>143</v>
      </c>
      <c r="D45" s="71"/>
      <c r="E45" s="63" t="s">
        <v>144</v>
      </c>
      <c r="F45" s="105">
        <f>vol_cave_part+vol_cave_coop</f>
        <v>0</v>
      </c>
      <c r="G45" t="s">
        <v>145</v>
      </c>
      <c r="H45" cm="1">
        <f t="array" ref="H45">IFERROR(F45*INDEX(tab_pbs[valeur],MATCH(saisie!G45&amp;region_selection,tab_pbs[correspondance variable]&amp;tab_pbs[region],0),0),0)</f>
        <v>0</v>
      </c>
      <c r="L45" s="131">
        <f>vol_cave_part+vol_cave_coop</f>
        <v>0</v>
      </c>
    </row>
    <row r="46" spans="1:12" ht="15.75" thickTop="1" x14ac:dyDescent="0.25">
      <c r="A46">
        <v>1</v>
      </c>
      <c r="B46" t="s">
        <v>146</v>
      </c>
      <c r="C46" t="s">
        <v>41</v>
      </c>
      <c r="D46" s="115" t="s">
        <v>147</v>
      </c>
      <c r="E46" s="116" t="s">
        <v>148</v>
      </c>
      <c r="F46" s="117">
        <v>0</v>
      </c>
      <c r="G46" t="s">
        <v>149</v>
      </c>
      <c r="H46" cm="1">
        <f t="array" ref="H46">IFERROR(F46*INDEX(tab_pbs[valeur],MATCH(saisie!G46&amp;region_selection,tab_pbs[correspondance variable]&amp;tab_pbs[region],0),0),0)</f>
        <v>0</v>
      </c>
      <c r="I46" t="str">
        <f>"PBS_"&amp;G46</f>
        <v>PBS_nb_ruches</v>
      </c>
      <c r="L46" s="117">
        <v>0</v>
      </c>
    </row>
    <row r="47" spans="1:12" ht="15.75" thickBot="1" x14ac:dyDescent="0.3">
      <c r="A47">
        <v>2</v>
      </c>
      <c r="B47" t="s">
        <v>146</v>
      </c>
      <c r="C47" t="s">
        <v>41</v>
      </c>
      <c r="D47" s="73"/>
      <c r="E47" s="67" t="s">
        <v>150</v>
      </c>
      <c r="F47" s="106" t="s">
        <v>111</v>
      </c>
      <c r="G47" s="50" t="s">
        <v>151</v>
      </c>
      <c r="H47" cm="1">
        <f t="array" ref="H47">IFERROR(F47*INDEX(tab_pbs[valeur],MATCH(saisie!G47&amp;region_selection,tab_pbs[correspondance variable]&amp;tab_pbs[region],0),0),0)</f>
        <v>0</v>
      </c>
      <c r="L47" s="106" t="s">
        <v>111</v>
      </c>
    </row>
    <row r="48" spans="1:12" ht="16.5" thickTop="1" thickBot="1" x14ac:dyDescent="0.3">
      <c r="A48">
        <v>3</v>
      </c>
      <c r="B48" t="s">
        <v>146</v>
      </c>
      <c r="C48" t="s">
        <v>41</v>
      </c>
      <c r="D48" s="115" t="s">
        <v>152</v>
      </c>
      <c r="E48" s="116" t="s">
        <v>153</v>
      </c>
      <c r="F48" s="117" t="s">
        <v>111</v>
      </c>
      <c r="G48" t="s">
        <v>154</v>
      </c>
      <c r="H48" cm="1">
        <f t="array" ref="H48">IFERROR(F48*INDEX(tab_pbs[valeur],MATCH(saisie!G48&amp;region_selection,tab_pbs[correspondance variable]&amp;tab_pbs[region],0),0),0)</f>
        <v>0</v>
      </c>
      <c r="L48" s="117" t="s">
        <v>111</v>
      </c>
    </row>
    <row r="49" spans="1:12" ht="15.75" thickTop="1" x14ac:dyDescent="0.25">
      <c r="A49">
        <v>1</v>
      </c>
      <c r="B49" t="s">
        <v>146</v>
      </c>
      <c r="C49" t="s">
        <v>31</v>
      </c>
      <c r="D49" s="115" t="s">
        <v>155</v>
      </c>
      <c r="E49" s="116" t="s">
        <v>156</v>
      </c>
      <c r="F49" s="117">
        <v>0</v>
      </c>
      <c r="G49" t="s">
        <v>157</v>
      </c>
      <c r="H49" cm="1">
        <f t="array" ref="H49">IFERROR(F49*INDEX(tab_pbs[valeur],MATCH(saisie!G49&amp;region_selection,tab_pbs[correspondance variable]&amp;tab_pbs[region],0),0),0)</f>
        <v>0</v>
      </c>
      <c r="I49" t="str">
        <f>"PBS_"&amp;G49</f>
        <v>PBS_nb_vaches_lait</v>
      </c>
      <c r="L49" s="117">
        <v>0</v>
      </c>
    </row>
    <row r="50" spans="1:12" ht="15.75" thickBot="1" x14ac:dyDescent="0.3">
      <c r="A50">
        <v>2</v>
      </c>
      <c r="B50" t="s">
        <v>146</v>
      </c>
      <c r="C50" t="s">
        <v>31</v>
      </c>
      <c r="D50" s="73"/>
      <c r="E50" s="67" t="s">
        <v>158</v>
      </c>
      <c r="F50" s="106" t="s">
        <v>111</v>
      </c>
      <c r="G50" s="50" t="s">
        <v>159</v>
      </c>
      <c r="H50" cm="1">
        <f t="array" ref="H50">IFERROR(F50*INDEX(tab_pbs[valeur],MATCH(saisie!G50&amp;region_selection,tab_pbs[correspondance variable]&amp;tab_pbs[region],0),0),0)</f>
        <v>0</v>
      </c>
      <c r="L50" s="106" t="s">
        <v>111</v>
      </c>
    </row>
    <row r="51" spans="1:12" ht="15.75" thickTop="1" x14ac:dyDescent="0.25">
      <c r="A51">
        <v>1</v>
      </c>
      <c r="B51" t="s">
        <v>146</v>
      </c>
      <c r="C51" t="s">
        <v>34</v>
      </c>
      <c r="D51" s="115" t="s">
        <v>160</v>
      </c>
      <c r="E51" s="116" t="s">
        <v>161</v>
      </c>
      <c r="F51" s="117">
        <v>0</v>
      </c>
      <c r="G51" t="s">
        <v>162</v>
      </c>
      <c r="H51" cm="1">
        <f t="array" ref="H51">IFERROR(F51*INDEX(tab_pbs[valeur],MATCH(saisie!G51&amp;region_selection,tab_pbs[correspondance variable]&amp;tab_pbs[region],0),0),0)</f>
        <v>0</v>
      </c>
      <c r="I51" t="str">
        <f>"PBS_"&amp;G51</f>
        <v>PBS_nb_vaches_viande</v>
      </c>
      <c r="L51" s="117">
        <v>0</v>
      </c>
    </row>
    <row r="52" spans="1:12" x14ac:dyDescent="0.25">
      <c r="A52">
        <v>2</v>
      </c>
      <c r="B52" t="s">
        <v>146</v>
      </c>
      <c r="C52" t="s">
        <v>34</v>
      </c>
      <c r="D52" s="73"/>
      <c r="E52" s="67" t="s">
        <v>163</v>
      </c>
      <c r="F52" s="106">
        <v>0</v>
      </c>
      <c r="G52" s="50" t="s">
        <v>164</v>
      </c>
      <c r="H52" cm="1">
        <f t="array" ref="H52">IFERROR(F52*INDEX(tab_pbs[valeur],MATCH(saisie!G52&amp;region_selection,tab_pbs[correspondance variable]&amp;tab_pbs[region],0),0),0)</f>
        <v>0</v>
      </c>
      <c r="L52" s="106">
        <v>0</v>
      </c>
    </row>
    <row r="53" spans="1:12" x14ac:dyDescent="0.25">
      <c r="A53">
        <v>3</v>
      </c>
      <c r="B53" t="s">
        <v>146</v>
      </c>
      <c r="C53" t="s">
        <v>34</v>
      </c>
      <c r="D53" s="73"/>
      <c r="E53" s="67" t="s">
        <v>165</v>
      </c>
      <c r="F53" s="106">
        <v>0</v>
      </c>
      <c r="G53" t="s">
        <v>166</v>
      </c>
      <c r="H53" cm="1">
        <f t="array" ref="H53">IFERROR(F53*INDEX(tab_pbs[valeur],MATCH(saisie!G53&amp;region_selection,tab_pbs[correspondance variable]&amp;tab_pbs[region],0),0),0)</f>
        <v>0</v>
      </c>
      <c r="I53" t="str">
        <f>"PBS_"&amp;G53</f>
        <v>PBS_nb_bovins_engraissement</v>
      </c>
      <c r="L53" s="106">
        <v>0</v>
      </c>
    </row>
    <row r="54" spans="1:12" x14ac:dyDescent="0.25">
      <c r="A54">
        <v>4</v>
      </c>
      <c r="B54" t="s">
        <v>146</v>
      </c>
      <c r="C54" t="s">
        <v>34</v>
      </c>
      <c r="D54" s="73"/>
      <c r="E54" s="150" t="s">
        <v>167</v>
      </c>
      <c r="F54" s="106">
        <v>0</v>
      </c>
      <c r="G54" s="50" t="s">
        <v>168</v>
      </c>
      <c r="H54" cm="1">
        <f t="array" ref="H54">IFERROR(F54*INDEX(tab_pbs[valeur],MATCH(saisie!G54&amp;region_selection,tab_pbs[correspondance variable]&amp;tab_pbs[region],0),0),0)</f>
        <v>0</v>
      </c>
      <c r="L54" s="106">
        <v>0</v>
      </c>
    </row>
    <row r="55" spans="1:12" x14ac:dyDescent="0.25">
      <c r="A55">
        <v>5</v>
      </c>
      <c r="B55" t="s">
        <v>146</v>
      </c>
      <c r="C55" t="s">
        <v>34</v>
      </c>
      <c r="D55" s="73"/>
      <c r="E55" s="150" t="s">
        <v>169</v>
      </c>
      <c r="F55" s="106">
        <v>0</v>
      </c>
      <c r="G55" s="50" t="s">
        <v>170</v>
      </c>
      <c r="H55" cm="1">
        <f t="array" ref="H55">IFERROR(F55*INDEX(tab_pbs[valeur],MATCH(saisie!G55&amp;region_selection,tab_pbs[correspondance variable]&amp;tab_pbs[region],0),0),0)</f>
        <v>0</v>
      </c>
      <c r="L55" s="106">
        <v>0</v>
      </c>
    </row>
    <row r="56" spans="1:12" x14ac:dyDescent="0.25">
      <c r="A56">
        <v>6</v>
      </c>
      <c r="B56" t="s">
        <v>146</v>
      </c>
      <c r="C56" t="s">
        <v>34</v>
      </c>
      <c r="D56" s="73"/>
      <c r="E56" s="150" t="s">
        <v>171</v>
      </c>
      <c r="F56" s="106">
        <v>0</v>
      </c>
      <c r="G56" s="50" t="s">
        <v>172</v>
      </c>
      <c r="H56" cm="1">
        <f t="array" ref="H56">IFERROR(F56*INDEX(tab_pbs[valeur],MATCH(saisie!G56&amp;region_selection,tab_pbs[correspondance variable]&amp;tab_pbs[region],0),0),0)</f>
        <v>0</v>
      </c>
      <c r="L56" s="106">
        <v>0</v>
      </c>
    </row>
    <row r="57" spans="1:12" x14ac:dyDescent="0.25">
      <c r="A57">
        <v>7</v>
      </c>
      <c r="B57" t="s">
        <v>146</v>
      </c>
      <c r="C57" t="s">
        <v>34</v>
      </c>
      <c r="D57" s="73"/>
      <c r="E57" s="150" t="s">
        <v>173</v>
      </c>
      <c r="F57" s="106">
        <v>0</v>
      </c>
      <c r="G57" s="50" t="s">
        <v>174</v>
      </c>
      <c r="H57" cm="1">
        <f t="array" ref="H57">IFERROR(F57*INDEX(tab_pbs[valeur],MATCH(saisie!G57&amp;region_selection,tab_pbs[correspondance variable]&amp;tab_pbs[region],0),0),0)</f>
        <v>0</v>
      </c>
      <c r="L57" s="106">
        <v>0</v>
      </c>
    </row>
    <row r="58" spans="1:12" x14ac:dyDescent="0.25">
      <c r="A58">
        <v>8</v>
      </c>
      <c r="B58" t="s">
        <v>146</v>
      </c>
      <c r="C58" t="s">
        <v>34</v>
      </c>
      <c r="D58" s="73"/>
      <c r="E58" s="150" t="s">
        <v>175</v>
      </c>
      <c r="F58" s="106">
        <v>0</v>
      </c>
      <c r="G58" s="50" t="s">
        <v>176</v>
      </c>
      <c r="H58" cm="1">
        <f t="array" ref="H58">IFERROR(F58*INDEX(tab_pbs[valeur],MATCH(saisie!G58&amp;region_selection,tab_pbs[correspondance variable]&amp;tab_pbs[region],0),0),0)</f>
        <v>0</v>
      </c>
      <c r="L58" s="106">
        <v>0</v>
      </c>
    </row>
    <row r="59" spans="1:12" x14ac:dyDescent="0.25">
      <c r="A59">
        <v>9</v>
      </c>
      <c r="B59" t="s">
        <v>146</v>
      </c>
      <c r="C59" t="s">
        <v>34</v>
      </c>
      <c r="D59" s="73"/>
      <c r="E59" s="150" t="s">
        <v>177</v>
      </c>
      <c r="F59" s="106">
        <v>0</v>
      </c>
      <c r="G59" s="50" t="s">
        <v>178</v>
      </c>
      <c r="H59" cm="1">
        <f t="array" ref="H59">IFERROR(F59*INDEX(tab_pbs[valeur],MATCH(saisie!G59&amp;region_selection,tab_pbs[correspondance variable]&amp;tab_pbs[region],0),0),0)</f>
        <v>0</v>
      </c>
      <c r="L59" s="106">
        <v>0</v>
      </c>
    </row>
    <row r="60" spans="1:12" x14ac:dyDescent="0.25">
      <c r="A60">
        <v>10</v>
      </c>
      <c r="B60" t="s">
        <v>146</v>
      </c>
      <c r="C60" t="s">
        <v>34</v>
      </c>
      <c r="D60" s="73"/>
      <c r="E60" s="67" t="s">
        <v>179</v>
      </c>
      <c r="F60" s="106">
        <v>0</v>
      </c>
      <c r="G60" s="70" t="s">
        <v>180</v>
      </c>
      <c r="H60" cm="1">
        <f t="array" ref="H60">IFERROR(F61*INDEX(tab_pbs[valeur],MATCH(saisie!G60&amp;region_selection,tab_pbs[correspondance variable]&amp;tab_pbs[region],0),0),0)</f>
        <v>0</v>
      </c>
      <c r="L60" s="106">
        <v>0</v>
      </c>
    </row>
    <row r="61" spans="1:12" x14ac:dyDescent="0.25">
      <c r="A61">
        <v>11</v>
      </c>
      <c r="B61" t="s">
        <v>146</v>
      </c>
      <c r="C61" t="s">
        <v>34</v>
      </c>
      <c r="D61" s="73"/>
      <c r="E61" s="67" t="s">
        <v>181</v>
      </c>
      <c r="F61" s="106">
        <v>0</v>
      </c>
      <c r="G61" s="70" t="s">
        <v>182</v>
      </c>
      <c r="H61" cm="1">
        <f t="array" ref="H61">IFERROR(#REF!*INDEX(tab_pbs[valeur],MATCH(saisie!G61&amp;region_selection,tab_pbs[correspondance variable]&amp;tab_pbs[region],0),0),0)</f>
        <v>0</v>
      </c>
      <c r="L61" s="106">
        <v>0</v>
      </c>
    </row>
    <row r="62" spans="1:12" ht="15.75" thickBot="1" x14ac:dyDescent="0.3">
      <c r="A62">
        <v>12</v>
      </c>
      <c r="B62" t="s">
        <v>146</v>
      </c>
      <c r="C62" t="s">
        <v>34</v>
      </c>
      <c r="D62" s="73"/>
      <c r="E62" s="67" t="s">
        <v>183</v>
      </c>
      <c r="F62" s="106">
        <v>0</v>
      </c>
      <c r="G62" s="70" t="s">
        <v>184</v>
      </c>
      <c r="H62" cm="1">
        <f t="array" ref="H62">IFERROR(F62*INDEX(tab_pbs[valeur],MATCH(saisie!G62&amp;region_selection,tab_pbs[correspondance variable]&amp;tab_pbs[region],0),0),0)</f>
        <v>0</v>
      </c>
      <c r="L62" s="106">
        <v>0</v>
      </c>
    </row>
    <row r="63" spans="1:12" ht="15.75" thickTop="1" x14ac:dyDescent="0.25">
      <c r="A63">
        <v>1</v>
      </c>
      <c r="B63" t="s">
        <v>146</v>
      </c>
      <c r="C63" t="s">
        <v>33</v>
      </c>
      <c r="D63" s="115" t="s">
        <v>185</v>
      </c>
      <c r="E63" s="116" t="s">
        <v>186</v>
      </c>
      <c r="F63" s="117">
        <v>0</v>
      </c>
      <c r="G63" t="s">
        <v>187</v>
      </c>
      <c r="H63" cm="1">
        <f t="array" ref="H63">IFERROR(F63*INDEX(tab_pbs[valeur],MATCH(saisie!G63&amp;region_selection,tab_pbs[correspondance variable]&amp;tab_pbs[region],0),0),0)</f>
        <v>0</v>
      </c>
      <c r="I63" t="str">
        <f>"PBS_"&amp;G63</f>
        <v>PBS_nb_chevres</v>
      </c>
      <c r="L63" s="117">
        <v>0</v>
      </c>
    </row>
    <row r="64" spans="1:12" ht="15.75" thickBot="1" x14ac:dyDescent="0.3">
      <c r="A64">
        <v>2</v>
      </c>
      <c r="B64" t="s">
        <v>146</v>
      </c>
      <c r="C64" t="s">
        <v>33</v>
      </c>
      <c r="D64" s="73"/>
      <c r="E64" s="67" t="s">
        <v>158</v>
      </c>
      <c r="F64" s="106" t="s">
        <v>111</v>
      </c>
      <c r="G64" t="s">
        <v>188</v>
      </c>
      <c r="H64" cm="1">
        <f t="array" ref="H64">IFERROR(F64*INDEX(tab_pbs[valeur],MATCH(saisie!G64&amp;region_selection,tab_pbs[correspondance variable]&amp;tab_pbs[region],0),0),0)</f>
        <v>0</v>
      </c>
      <c r="L64" s="106" t="s">
        <v>111</v>
      </c>
    </row>
    <row r="65" spans="1:12" ht="15.75" thickTop="1" x14ac:dyDescent="0.25">
      <c r="A65">
        <v>1</v>
      </c>
      <c r="B65" t="s">
        <v>146</v>
      </c>
      <c r="C65" t="s">
        <v>35</v>
      </c>
      <c r="D65" s="115" t="s">
        <v>189</v>
      </c>
      <c r="E65" s="116" t="s">
        <v>190</v>
      </c>
      <c r="F65" s="117">
        <v>0</v>
      </c>
      <c r="G65" t="s">
        <v>191</v>
      </c>
      <c r="H65" cm="1">
        <f t="array" ref="H65">IFERROR(F65*INDEX(tab_pbs[valeur],MATCH(saisie!G65&amp;region_selection,tab_pbs[correspondance variable]&amp;tab_pbs[region],0),0),0)</f>
        <v>0</v>
      </c>
      <c r="L65" s="117">
        <v>0</v>
      </c>
    </row>
    <row r="66" spans="1:12" x14ac:dyDescent="0.25">
      <c r="A66">
        <v>2</v>
      </c>
      <c r="B66" t="s">
        <v>146</v>
      </c>
      <c r="C66" t="s">
        <v>35</v>
      </c>
      <c r="D66" s="73"/>
      <c r="E66" s="67" t="s">
        <v>192</v>
      </c>
      <c r="F66" s="106">
        <v>0</v>
      </c>
      <c r="G66" s="50" t="s">
        <v>193</v>
      </c>
      <c r="H66" cm="1">
        <f t="array" ref="H66">IFERROR(F66*INDEX(tab_pbs[valeur],MATCH(saisie!G66&amp;region_selection,tab_pbs[correspondance variable]&amp;tab_pbs[region],0),0),0)</f>
        <v>0</v>
      </c>
      <c r="L66" s="106">
        <v>0</v>
      </c>
    </row>
    <row r="67" spans="1:12" x14ac:dyDescent="0.25">
      <c r="A67">
        <v>3</v>
      </c>
      <c r="B67" t="s">
        <v>146</v>
      </c>
      <c r="C67" t="s">
        <v>35</v>
      </c>
      <c r="D67" s="73"/>
      <c r="E67" s="67" t="s">
        <v>194</v>
      </c>
      <c r="F67" s="106">
        <v>0</v>
      </c>
      <c r="G67" s="50" t="s">
        <v>195</v>
      </c>
      <c r="H67" cm="1">
        <f t="array" ref="H67">IFERROR(F67*INDEX(tab_pbs[valeur],MATCH(saisie!G67&amp;region_selection,tab_pbs[correspondance variable]&amp;tab_pbs[region],0),0),0)</f>
        <v>0</v>
      </c>
      <c r="L67" s="106">
        <v>0</v>
      </c>
    </row>
    <row r="68" spans="1:12" x14ac:dyDescent="0.25">
      <c r="A68">
        <v>4</v>
      </c>
      <c r="B68" t="s">
        <v>146</v>
      </c>
      <c r="C68" t="s">
        <v>35</v>
      </c>
      <c r="D68" s="73"/>
      <c r="E68" s="67" t="s">
        <v>196</v>
      </c>
      <c r="F68" s="106">
        <v>0</v>
      </c>
      <c r="G68" s="50" t="s">
        <v>197</v>
      </c>
      <c r="H68" cm="1">
        <f t="array" ref="H68">IFERROR(F68*INDEX(tab_pbs[valeur],MATCH(saisie!G68&amp;region_selection,tab_pbs[correspondance variable]&amp;tab_pbs[region],0),0),0)</f>
        <v>0</v>
      </c>
      <c r="L68" s="106">
        <v>0</v>
      </c>
    </row>
    <row r="69" spans="1:12" x14ac:dyDescent="0.25">
      <c r="A69">
        <v>5</v>
      </c>
      <c r="B69" t="s">
        <v>146</v>
      </c>
      <c r="C69" t="s">
        <v>198</v>
      </c>
      <c r="D69" s="73"/>
      <c r="E69" s="68" t="s">
        <v>199</v>
      </c>
      <c r="F69" s="107">
        <f>nb_juments_ponettes+nb_chevaux_selle+nb_chevaux_course+nb_equides_autres</f>
        <v>0</v>
      </c>
      <c r="G69" s="50" t="s">
        <v>200</v>
      </c>
      <c r="H69" cm="1">
        <f t="array" ref="H69">IFERROR(F69*INDEX(tab_pbs[valeur],MATCH(saisie!G69&amp;region_selection,tab_pbs[correspondance variable]&amp;tab_pbs[region],0),0),0)</f>
        <v>0</v>
      </c>
      <c r="I69" t="str">
        <f>"PBS_"&amp;G69</f>
        <v>PBS_tot_equide</v>
      </c>
      <c r="L69" s="107">
        <f>nb_juments_ponettes+nb_chevaux_selle+nb_chevaux_course+nb_equides_autres</f>
        <v>0</v>
      </c>
    </row>
    <row r="70" spans="1:12" ht="15.75" thickBot="1" x14ac:dyDescent="0.3">
      <c r="A70">
        <v>6</v>
      </c>
      <c r="B70" t="s">
        <v>146</v>
      </c>
      <c r="C70" t="s">
        <v>35</v>
      </c>
      <c r="D70" s="73"/>
      <c r="E70" s="67" t="s">
        <v>201</v>
      </c>
      <c r="F70" s="106" t="s">
        <v>111</v>
      </c>
      <c r="G70" s="50" t="s">
        <v>202</v>
      </c>
      <c r="H70" cm="1">
        <f t="array" ref="H70">IFERROR(F70*INDEX(tab_pbs[valeur],MATCH(saisie!G70&amp;region_selection,tab_pbs[correspondance variable]&amp;tab_pbs[region],0),0),0)</f>
        <v>0</v>
      </c>
      <c r="L70" s="106" t="s">
        <v>111</v>
      </c>
    </row>
    <row r="71" spans="1:12" ht="15.75" thickTop="1" x14ac:dyDescent="0.25">
      <c r="A71">
        <v>1</v>
      </c>
      <c r="B71" t="s">
        <v>146</v>
      </c>
      <c r="C71" t="s">
        <v>40</v>
      </c>
      <c r="D71" s="115" t="s">
        <v>203</v>
      </c>
      <c r="E71" s="116" t="s">
        <v>204</v>
      </c>
      <c r="F71" s="117">
        <v>0</v>
      </c>
      <c r="G71" t="s">
        <v>205</v>
      </c>
      <c r="H71" cm="1">
        <f t="array" ref="H71">IFERROR(F71*INDEX(tab_pbs[valeur],MATCH(saisie!G71&amp;region_selection,tab_pbs[correspondance variable]&amp;tab_pbs[region],0),0),0)</f>
        <v>0</v>
      </c>
      <c r="L71" s="117">
        <v>0</v>
      </c>
    </row>
    <row r="72" spans="1:12" x14ac:dyDescent="0.25">
      <c r="A72">
        <v>2</v>
      </c>
      <c r="B72" t="s">
        <v>146</v>
      </c>
      <c r="C72" t="s">
        <v>40</v>
      </c>
      <c r="D72" s="73"/>
      <c r="E72" s="67" t="s">
        <v>206</v>
      </c>
      <c r="F72" s="106">
        <v>0</v>
      </c>
      <c r="G72" t="s">
        <v>207</v>
      </c>
      <c r="H72" s="47" cm="1">
        <f t="array" ref="H72">IFERROR(F72*INDEX(tab_pbs[valeur],MATCH(saisie!G72&amp;region_selection,tab_pbs[correspondance variable]&amp;tab_pbs[region],0),0),0)</f>
        <v>0</v>
      </c>
      <c r="L72" s="106">
        <v>0</v>
      </c>
    </row>
    <row r="73" spans="1:12" ht="15.75" thickBot="1" x14ac:dyDescent="0.3">
      <c r="A73">
        <v>3</v>
      </c>
      <c r="B73" t="s">
        <v>146</v>
      </c>
      <c r="C73" t="s">
        <v>208</v>
      </c>
      <c r="D73" s="73"/>
      <c r="E73" s="68" t="s">
        <v>209</v>
      </c>
      <c r="F73" s="107">
        <f>nb_lapines_viande+nb_lapins_engrais</f>
        <v>0</v>
      </c>
      <c r="G73" t="s">
        <v>210</v>
      </c>
      <c r="H73" s="47" cm="1">
        <f t="array" ref="H73">IFERROR(F73*INDEX(tab_pbs[valeur],MATCH(saisie!G73&amp;region_selection,tab_pbs[correspondance variable]&amp;tab_pbs[region],0),0),0)</f>
        <v>0</v>
      </c>
      <c r="I73" t="str">
        <f>"PBS_"&amp;G73</f>
        <v>PBS_nb_lapins_tot</v>
      </c>
      <c r="L73" s="107">
        <f>nb_lapines_viande+nb_lapins_engrais</f>
        <v>0</v>
      </c>
    </row>
    <row r="74" spans="1:12" ht="15.75" thickTop="1" x14ac:dyDescent="0.25">
      <c r="A74">
        <v>1</v>
      </c>
      <c r="B74" t="s">
        <v>146</v>
      </c>
      <c r="C74" t="s">
        <v>211</v>
      </c>
      <c r="D74" s="115" t="s">
        <v>212</v>
      </c>
      <c r="E74" s="116" t="s">
        <v>213</v>
      </c>
      <c r="F74" s="117">
        <v>0</v>
      </c>
      <c r="G74" t="s">
        <v>214</v>
      </c>
      <c r="H74" s="47" cm="1">
        <f t="array" ref="H74">IFERROR(F74*INDEX(tab_pbs[valeur],MATCH(saisie!G74&amp;region_selection,tab_pbs[correspondance variable]&amp;tab_pbs[region],0),0),0)</f>
        <v>0</v>
      </c>
      <c r="L74" s="117">
        <v>0</v>
      </c>
    </row>
    <row r="75" spans="1:12" ht="15.75" thickBot="1" x14ac:dyDescent="0.3">
      <c r="A75">
        <v>2</v>
      </c>
      <c r="B75" t="s">
        <v>146</v>
      </c>
      <c r="C75" t="s">
        <v>211</v>
      </c>
      <c r="D75" s="73"/>
      <c r="E75" s="67" t="s">
        <v>158</v>
      </c>
      <c r="F75" s="106" t="s">
        <v>111</v>
      </c>
      <c r="G75" s="50" t="s">
        <v>215</v>
      </c>
      <c r="H75" cm="1">
        <f t="array" ref="H75">IFERROR(F75*INDEX(tab_pbs[valeur],MATCH(saisie!G75&amp;region_selection,tab_pbs[correspondance variable]&amp;tab_pbs[region],0),0),0)</f>
        <v>0</v>
      </c>
      <c r="L75" s="106" t="s">
        <v>111</v>
      </c>
    </row>
    <row r="76" spans="1:12" ht="16.5" thickTop="1" thickBot="1" x14ac:dyDescent="0.3">
      <c r="A76">
        <v>3</v>
      </c>
      <c r="B76" t="s">
        <v>146</v>
      </c>
      <c r="C76" t="s">
        <v>211</v>
      </c>
      <c r="D76" s="115" t="s">
        <v>216</v>
      </c>
      <c r="E76" s="116" t="s">
        <v>217</v>
      </c>
      <c r="F76" s="117">
        <v>0</v>
      </c>
      <c r="G76" t="s">
        <v>218</v>
      </c>
      <c r="H76" cm="1">
        <f t="array" ref="H76">IFERROR(F76*INDEX(tab_pbs[valeur],MATCH(saisie!G76&amp;region_selection,tab_pbs[correspondance variable]&amp;tab_pbs[region],0),0),0)</f>
        <v>0</v>
      </c>
      <c r="L76" s="117">
        <v>0</v>
      </c>
    </row>
    <row r="77" spans="1:12" ht="16.5" thickTop="1" thickBot="1" x14ac:dyDescent="0.3">
      <c r="A77">
        <v>4</v>
      </c>
      <c r="B77" t="s">
        <v>146</v>
      </c>
      <c r="C77" t="s">
        <v>219</v>
      </c>
      <c r="D77" s="115" t="s">
        <v>220</v>
      </c>
      <c r="E77" s="128" t="s">
        <v>221</v>
      </c>
      <c r="F77" s="129">
        <f>nb_brebis_lait+nb_brebis_viande</f>
        <v>0</v>
      </c>
      <c r="G77" t="s">
        <v>222</v>
      </c>
      <c r="H77" cm="1">
        <f t="array" ref="H77">IFERROR(F77*INDEX(tab_pbs[valeur],MATCH(saisie!G77&amp;region_selection,tab_pbs[correspondance variable]&amp;tab_pbs[region],0),0),0)</f>
        <v>0</v>
      </c>
      <c r="I77" t="str">
        <f>"PBS_"&amp;G77</f>
        <v>PBS_nb_brebis</v>
      </c>
      <c r="L77" s="130">
        <f>nb_brebis_lait+nb_brebis_viande</f>
        <v>0</v>
      </c>
    </row>
    <row r="78" spans="1:12" ht="15.75" thickTop="1" x14ac:dyDescent="0.25">
      <c r="A78">
        <v>1</v>
      </c>
      <c r="B78" t="s">
        <v>146</v>
      </c>
      <c r="C78" t="s">
        <v>38</v>
      </c>
      <c r="D78" s="115" t="s">
        <v>223</v>
      </c>
      <c r="E78" s="116" t="s">
        <v>224</v>
      </c>
      <c r="F78" s="117">
        <v>0</v>
      </c>
      <c r="G78" t="s">
        <v>225</v>
      </c>
      <c r="H78" cm="1">
        <f t="array" ref="H78">IFERROR(F78*INDEX(tab_pbs[valeur],MATCH(saisie!G78&amp;region_selection,tab_pbs[correspondance variable]&amp;tab_pbs[region],0),0),0)</f>
        <v>0</v>
      </c>
      <c r="I78" t="str">
        <f>"PBS_"&amp;G78</f>
        <v>PBS_nb_palmipedes_a_gaver</v>
      </c>
      <c r="L78" s="117">
        <v>0</v>
      </c>
    </row>
    <row r="79" spans="1:12" ht="15.75" thickBot="1" x14ac:dyDescent="0.3">
      <c r="A79">
        <v>2</v>
      </c>
      <c r="B79" t="s">
        <v>146</v>
      </c>
      <c r="C79" t="s">
        <v>38</v>
      </c>
      <c r="D79" s="73"/>
      <c r="E79" s="67" t="s">
        <v>226</v>
      </c>
      <c r="F79" s="106">
        <v>0</v>
      </c>
      <c r="G79" t="s">
        <v>227</v>
      </c>
      <c r="H79" cm="1">
        <f t="array" ref="H79">IFERROR(F79*INDEX(tab_pbs[valeur],MATCH(saisie!G79&amp;region_selection,tab_pbs[correspondance variable]&amp;tab_pbs[region],0),0),0)</f>
        <v>0</v>
      </c>
      <c r="I79" t="str">
        <f>"PBS_"&amp;G79</f>
        <v>PBS_nb_palmipedes_en_gavage</v>
      </c>
      <c r="L79" s="106">
        <v>0</v>
      </c>
    </row>
    <row r="80" spans="1:12" ht="15.75" thickTop="1" x14ac:dyDescent="0.25">
      <c r="A80">
        <v>1</v>
      </c>
      <c r="B80" t="s">
        <v>146</v>
      </c>
      <c r="C80" t="s">
        <v>36</v>
      </c>
      <c r="D80" s="115" t="s">
        <v>228</v>
      </c>
      <c r="E80" s="116" t="s">
        <v>229</v>
      </c>
      <c r="F80" s="117">
        <v>0</v>
      </c>
      <c r="G80" t="s">
        <v>230</v>
      </c>
      <c r="H80" cm="1">
        <f t="array" ref="H80">IFERROR(F80*INDEX(tab_pbs[valeur],MATCH(saisie!G80&amp;region_selection,tab_pbs[correspondance variable]&amp;tab_pbs[region],0),0),0)</f>
        <v>0</v>
      </c>
      <c r="I80" t="str">
        <f>"PBS_"&amp;G80</f>
        <v>PBS_nb_truies</v>
      </c>
      <c r="L80" s="117">
        <v>0</v>
      </c>
    </row>
    <row r="81" spans="1:12" ht="15.75" thickBot="1" x14ac:dyDescent="0.3">
      <c r="A81">
        <v>2</v>
      </c>
      <c r="B81" t="s">
        <v>146</v>
      </c>
      <c r="C81" t="s">
        <v>36</v>
      </c>
      <c r="D81" s="73"/>
      <c r="E81" s="67" t="s">
        <v>231</v>
      </c>
      <c r="F81" s="106">
        <v>0</v>
      </c>
      <c r="G81" t="s">
        <v>232</v>
      </c>
      <c r="H81" cm="1">
        <f t="array" ref="H81">IFERROR(F81*INDEX(tab_pbs[valeur],MATCH(saisie!G81&amp;region_selection,tab_pbs[correspondance variable]&amp;tab_pbs[region],0),0),0)</f>
        <v>0</v>
      </c>
      <c r="L81" s="106">
        <v>0</v>
      </c>
    </row>
    <row r="82" spans="1:12" ht="30.75" thickTop="1" x14ac:dyDescent="0.25">
      <c r="A82">
        <v>1</v>
      </c>
      <c r="B82" t="s">
        <v>146</v>
      </c>
      <c r="C82" t="s">
        <v>37</v>
      </c>
      <c r="D82" s="115" t="s">
        <v>233</v>
      </c>
      <c r="E82" s="116" t="s">
        <v>234</v>
      </c>
      <c r="F82" s="117">
        <v>0</v>
      </c>
      <c r="G82" t="s">
        <v>235</v>
      </c>
      <c r="H82" cm="1">
        <f t="array" ref="H82">IFERROR(F82*INDEX(tab_pbs[valeur],MATCH(saisie!G82&amp;region_selection,tab_pbs[correspondance variable]&amp;tab_pbs[region],0),0),0)</f>
        <v>0</v>
      </c>
      <c r="I82" t="str">
        <f>"PBS_"&amp;G82</f>
        <v>PBS_nb_volailles_chair</v>
      </c>
      <c r="L82" s="117">
        <v>0</v>
      </c>
    </row>
    <row r="83" spans="1:12" x14ac:dyDescent="0.25">
      <c r="A83">
        <v>2</v>
      </c>
      <c r="B83" t="s">
        <v>146</v>
      </c>
      <c r="C83" t="s">
        <v>37</v>
      </c>
      <c r="D83" s="73"/>
      <c r="E83" s="67" t="s">
        <v>236</v>
      </c>
      <c r="F83" s="106">
        <v>0</v>
      </c>
      <c r="G83" t="s">
        <v>237</v>
      </c>
      <c r="H83" cm="1">
        <f t="array" ref="H83">IFERROR(F83*INDEX(tab_pbs[valeur],MATCH(saisie!G83&amp;region_selection,tab_pbs[correspondance variable]&amp;tab_pbs[region],0),0),0)</f>
        <v>0</v>
      </c>
      <c r="I83" t="str">
        <f>"PBS_"&amp;G83</f>
        <v>PBS_nb_autruches</v>
      </c>
      <c r="L83" s="106">
        <v>0</v>
      </c>
    </row>
    <row r="84" spans="1:12" x14ac:dyDescent="0.25">
      <c r="A84">
        <v>3</v>
      </c>
      <c r="B84" t="s">
        <v>146</v>
      </c>
      <c r="C84" t="s">
        <v>37</v>
      </c>
      <c r="D84" s="73"/>
      <c r="E84" s="67" t="s">
        <v>238</v>
      </c>
      <c r="F84" s="106">
        <v>0</v>
      </c>
      <c r="G84" t="s">
        <v>239</v>
      </c>
      <c r="H84" cm="1">
        <f t="array" ref="H84">IFERROR(F84*INDEX(tab_pbs[valeur],MATCH(saisie!G84&amp;region_selection,tab_pbs[correspondance variable]&amp;tab_pbs[region],0),0),0)</f>
        <v>0</v>
      </c>
      <c r="I84" t="str">
        <f>"PBS_"&amp;G84</f>
        <v>PBS_nb_cailles_pigeons</v>
      </c>
      <c r="L84" s="106">
        <v>0</v>
      </c>
    </row>
    <row r="85" spans="1:12" ht="15.75" thickBot="1" x14ac:dyDescent="0.3">
      <c r="A85">
        <v>4</v>
      </c>
      <c r="B85" t="s">
        <v>146</v>
      </c>
      <c r="C85" t="s">
        <v>37</v>
      </c>
      <c r="D85" s="73"/>
      <c r="E85" s="67" t="s">
        <v>240</v>
      </c>
      <c r="F85" s="106">
        <v>0</v>
      </c>
      <c r="G85" t="s">
        <v>241</v>
      </c>
      <c r="H85" cm="1">
        <f t="array" ref="H85">IFERROR(F85*INDEX(tab_pbs[valeur],MATCH(saisie!G85&amp;region_selection,tab_pbs[correspondance variable]&amp;tab_pbs[region],0),0),0)</f>
        <v>0</v>
      </c>
      <c r="L85" s="106">
        <v>0</v>
      </c>
    </row>
    <row r="86" spans="1:12" ht="15.75" thickTop="1" x14ac:dyDescent="0.25">
      <c r="A86">
        <v>1</v>
      </c>
      <c r="B86" t="s">
        <v>146</v>
      </c>
      <c r="C86" t="s">
        <v>39</v>
      </c>
      <c r="D86" s="115" t="s">
        <v>242</v>
      </c>
      <c r="E86" s="116" t="s">
        <v>243</v>
      </c>
      <c r="F86" s="117">
        <v>0</v>
      </c>
      <c r="G86" s="50" t="s">
        <v>244</v>
      </c>
      <c r="H86" cm="1">
        <f t="array" ref="H86">IFERROR(F86*INDEX(tab_pbs[valeur],MATCH(saisie!G86&amp;region_selection,tab_pbs[correspondance variable]&amp;tab_pbs[region],0),0),0)</f>
        <v>0</v>
      </c>
      <c r="L86" s="117">
        <v>0</v>
      </c>
    </row>
    <row r="87" spans="1:12" x14ac:dyDescent="0.25">
      <c r="A87">
        <v>3</v>
      </c>
      <c r="B87" t="s">
        <v>146</v>
      </c>
      <c r="C87" t="s">
        <v>39</v>
      </c>
      <c r="D87" s="73"/>
      <c r="E87" s="67" t="s">
        <v>245</v>
      </c>
      <c r="F87" s="106">
        <v>0</v>
      </c>
      <c r="G87" t="s">
        <v>246</v>
      </c>
      <c r="H87" cm="1">
        <f t="array" ref="H87">IFERROR(F87*INDEX(tab_pbs[valeur],MATCH(saisie!G87&amp;region_selection,tab_pbs[correspondance variable]&amp;tab_pbs[region],0),0),0)</f>
        <v>0</v>
      </c>
      <c r="L87" s="106">
        <v>0</v>
      </c>
    </row>
    <row r="88" spans="1:12" x14ac:dyDescent="0.25">
      <c r="A88">
        <v>4</v>
      </c>
      <c r="B88" t="s">
        <v>146</v>
      </c>
      <c r="C88" t="s">
        <v>39</v>
      </c>
      <c r="D88" s="73"/>
      <c r="E88" s="67" t="s">
        <v>247</v>
      </c>
      <c r="F88" s="106">
        <v>0</v>
      </c>
      <c r="G88" s="50" t="s">
        <v>248</v>
      </c>
      <c r="H88" cm="1">
        <f t="array" ref="H88">IFERROR(F88*INDEX(tab_pbs[valeur],MATCH(saisie!G88&amp;region_selection,tab_pbs[correspondance variable]&amp;tab_pbs[region],0),0),0)</f>
        <v>0</v>
      </c>
      <c r="L88" s="106">
        <v>0</v>
      </c>
    </row>
    <row r="89" spans="1:12" x14ac:dyDescent="0.25">
      <c r="A89">
        <v>5</v>
      </c>
      <c r="B89" t="s">
        <v>146</v>
      </c>
      <c r="C89" t="s">
        <v>249</v>
      </c>
      <c r="D89" s="73"/>
      <c r="E89" s="68" t="s">
        <v>250</v>
      </c>
      <c r="F89" s="108">
        <f>nb_volailles_pondeuses_conso+nb_poulettes+nb_volailles_pondeuses_repro</f>
        <v>0</v>
      </c>
      <c r="G89" s="50" t="s">
        <v>251</v>
      </c>
      <c r="H89" cm="1">
        <f t="array" ref="H89">IFERROR(F89*INDEX(tab_pbs[valeur],MATCH(saisie!G89&amp;region_selection,tab_pbs[correspondance variable]&amp;tab_pbs[region],0),0),0)</f>
        <v>0</v>
      </c>
      <c r="I89" t="str">
        <f>"PBS_"&amp;G89</f>
        <v>PBS_nb_volailles_pondeuses</v>
      </c>
      <c r="L89" s="108">
        <f>nb_volailles_pondeuses_conso+nb_poulettes+nb_volailles_pondeuses_repro</f>
        <v>0</v>
      </c>
    </row>
    <row r="90" spans="1:12" ht="15.75" thickBot="1" x14ac:dyDescent="0.3">
      <c r="A90">
        <v>6</v>
      </c>
      <c r="B90" t="s">
        <v>146</v>
      </c>
      <c r="C90" t="s">
        <v>39</v>
      </c>
      <c r="D90" s="74"/>
      <c r="E90" s="69" t="s">
        <v>252</v>
      </c>
      <c r="F90" s="109" t="s">
        <v>111</v>
      </c>
      <c r="G90" t="s">
        <v>253</v>
      </c>
      <c r="H90" cm="1">
        <f t="array" ref="H90">IFERROR(F90*INDEX(tab_pbs[valeur],MATCH(saisie!G90&amp;region_selection,tab_pbs[correspondance variable]&amp;tab_pbs[region],0),0),0)</f>
        <v>0</v>
      </c>
      <c r="L90" s="109" t="s">
        <v>111</v>
      </c>
    </row>
    <row r="91" spans="1:12" s="76" customFormat="1" x14ac:dyDescent="0.25">
      <c r="A91" s="76">
        <v>10</v>
      </c>
      <c r="B91" s="76" t="s">
        <v>254</v>
      </c>
      <c r="C91" s="76" t="s">
        <v>254</v>
      </c>
      <c r="D91" s="77"/>
      <c r="E91" s="78"/>
      <c r="F91" s="133">
        <f>SUM(F7:F10,F12,F13,F14:F30,F32,F40:F42,sau_lpc,sau_leg_serre,F6)</f>
        <v>0</v>
      </c>
      <c r="G91" s="132" t="s">
        <v>255</v>
      </c>
      <c r="L91" s="79"/>
    </row>
    <row r="92" spans="1:12" x14ac:dyDescent="0.25">
      <c r="G92" s="41" t="s">
        <v>256</v>
      </c>
      <c r="H92" s="41">
        <f>SUM(H5:H90)</f>
        <v>0</v>
      </c>
      <c r="I92" t="s">
        <v>257</v>
      </c>
    </row>
    <row r="93" spans="1:12" x14ac:dyDescent="0.25">
      <c r="G93" s="41"/>
      <c r="H93" s="41"/>
    </row>
    <row r="97" spans="4:13" ht="22.9" customHeight="1" x14ac:dyDescent="0.25"/>
    <row r="98" spans="4:13" x14ac:dyDescent="0.25">
      <c r="F98"/>
    </row>
    <row r="100" spans="4:13" ht="18.75" x14ac:dyDescent="0.3">
      <c r="D100" s="137" t="s">
        <v>258</v>
      </c>
      <c r="E100" s="138" t="s">
        <v>259</v>
      </c>
      <c r="F100" s="147" t="s">
        <v>260</v>
      </c>
      <c r="G100" s="139"/>
      <c r="H100" s="139"/>
      <c r="I100" s="139"/>
      <c r="J100" s="139"/>
      <c r="K100" s="139"/>
      <c r="L100" s="139"/>
      <c r="M100" s="140" t="s">
        <v>261</v>
      </c>
    </row>
    <row r="101" spans="4:13" ht="44.45" customHeight="1" x14ac:dyDescent="0.25">
      <c r="D101" s="141" t="s">
        <v>262</v>
      </c>
      <c r="E101" s="142" t="str">
        <f>IFERROR(INDEX(correspondance_typo_code[#All],MATCH(saisie!F101,correspondance_typo_code[[#All],[Code Typo Nouveau Regard]],0),2), "Pas d'affectation")</f>
        <v>Non affecté</v>
      </c>
      <c r="F101" s="143" t="s">
        <v>264</v>
      </c>
      <c r="G101" s="139"/>
      <c r="H101" s="139"/>
      <c r="I101" s="139"/>
      <c r="J101" s="139"/>
      <c r="K101" s="142" t="str">
        <f>IFERROR(INDEX(correspondance_typo_code[#All],MATCH(saisie!L101,correspondance_typo_code[[#All],[Code Typo Nouveau Regard]],0),2), "Pas d'affectation")</f>
        <v>Non affecté</v>
      </c>
      <c r="L101" s="144" t="s">
        <v>264</v>
      </c>
      <c r="M101" s="145" t="str">
        <f>IFERROR(INDEX(correspondance_typo_code[#All],MATCH(saisie!F101,correspondance_typo_code[[#All],[Code Typo Nouveau Regard]],0),3), "")</f>
        <v>Description : Non affecté</v>
      </c>
    </row>
    <row r="102" spans="4:13" ht="44.45" customHeight="1" x14ac:dyDescent="0.25">
      <c r="D102" s="141" t="s">
        <v>265</v>
      </c>
      <c r="E102" s="142" t="str">
        <f>IFERROR(INDEX(correspondance_typo_code[#All],MATCH(saisie!F102,correspondance_typo_code[[#All],[Code Typo Nouveau Regard]],0),2),"")</f>
        <v/>
      </c>
      <c r="F102" s="143"/>
      <c r="G102" s="139"/>
      <c r="H102" s="139"/>
      <c r="I102" s="139"/>
      <c r="J102" s="139"/>
      <c r="K102" s="142" t="str">
        <f>IFERROR(INDEX(correspondance_typo_code[#All],MATCH(saisie!L102,correspondance_typo_code[[#All],[Code Typo Nouveau Regard]],0),2),"")</f>
        <v/>
      </c>
      <c r="L102" s="144"/>
      <c r="M102" s="145" t="str">
        <f>IFERROR(INDEX(correspondance_typo_code[#All],MATCH(saisie!F102,correspondance_typo_code[[#All],[Code Typo Nouveau Regard]],0),3), "")</f>
        <v/>
      </c>
    </row>
    <row r="103" spans="4:13" ht="44.45" customHeight="1" x14ac:dyDescent="0.25">
      <c r="D103" s="141" t="s">
        <v>267</v>
      </c>
      <c r="E103" s="142" t="str">
        <f>IFERROR(INDEX(correspondance_typo_code[#All],MATCH(saisie!F103,correspondance_typo_code[[#All],[Code Typo Nouveau Regard]],0),2),"")</f>
        <v/>
      </c>
      <c r="F103" s="143"/>
      <c r="G103" s="139"/>
      <c r="H103" s="139"/>
      <c r="I103" s="139"/>
      <c r="J103" s="139"/>
      <c r="K103" s="142" t="str">
        <f>IFERROR(INDEX(correspondance_typo_code[#All],MATCH(saisie!L103,correspondance_typo_code[[#All],[Code Typo Nouveau Regard]],0),2),"")</f>
        <v/>
      </c>
      <c r="L103" s="144"/>
      <c r="M103" s="146" t="str">
        <f>IFERROR(INDEX(correspondance_typo_code[#All],MATCH(saisie!F103,correspondance_typo_code[[#All],[Code Typo Nouveau Regard]],0),3), "")</f>
        <v/>
      </c>
    </row>
    <row r="104" spans="4:13" ht="44.45" customHeight="1" x14ac:dyDescent="0.25">
      <c r="D104" s="141" t="s">
        <v>269</v>
      </c>
      <c r="E104" s="142" t="str">
        <f>IFERROR(INDEX(correspondance_typo_code[#All],MATCH(saisie!F104,correspondance_typo_code[[#All],[Code Typo Nouveau Regard]],0),2),"")</f>
        <v/>
      </c>
      <c r="F104" s="143"/>
      <c r="G104" s="139"/>
      <c r="H104" s="139"/>
      <c r="I104" s="139"/>
      <c r="J104" s="139"/>
      <c r="K104" s="142" t="str">
        <f>IFERROR(INDEX(correspondance_typo_code[#All],MATCH(saisie!L104,correspondance_typo_code[[#All],[Code Typo Nouveau Regard]],0),2),"")</f>
        <v/>
      </c>
      <c r="L104" s="144"/>
      <c r="M104" s="145" t="str">
        <f>IFERROR(INDEX(correspondance_typo_code[#All],MATCH(saisie!F104,correspondance_typo_code[[#All],[Code Typo Nouveau Regard]],0),3), "")</f>
        <v/>
      </c>
    </row>
    <row r="105" spans="4:13" ht="44.45" customHeight="1" x14ac:dyDescent="0.25">
      <c r="D105" s="141" t="s">
        <v>271</v>
      </c>
      <c r="E105" s="142" t="str">
        <f>IFERROR(INDEX(correspondance_typo_code[#All],MATCH(saisie!F105,correspondance_typo_code[[#All],[Code Typo Nouveau Regard]],0),2),"")</f>
        <v/>
      </c>
      <c r="F105" s="143"/>
      <c r="G105" s="139"/>
      <c r="H105" s="139"/>
      <c r="I105" s="139"/>
      <c r="J105" s="139"/>
      <c r="K105" s="142" t="str">
        <f>IFERROR(INDEX(correspondance_typo_code[#All],MATCH(saisie!L105,correspondance_typo_code[[#All],[Code Typo Nouveau Regard]],0),2),"")</f>
        <v/>
      </c>
      <c r="L105" s="144"/>
      <c r="M105" s="145" t="str">
        <f>IFERROR(INDEX(correspondance_typo_code[#All],MATCH(saisie!F105,correspondance_typo_code[[#All],[Code Typo Nouveau Regard]],0),3), "")</f>
        <v/>
      </c>
    </row>
    <row r="106" spans="4:13" ht="44.45" customHeight="1" x14ac:dyDescent="0.25">
      <c r="D106" s="141" t="s">
        <v>273</v>
      </c>
      <c r="E106" s="142" t="str">
        <f>IFERROR(INDEX(correspondance_typo_code[#All],MATCH(saisie!F106,correspondance_typo_code[[#All],[Code Typo Nouveau Regard]],0),2),"")</f>
        <v/>
      </c>
      <c r="F106" s="143"/>
      <c r="G106" s="139"/>
      <c r="H106" s="139"/>
      <c r="I106" s="139"/>
      <c r="J106" s="139"/>
      <c r="K106" s="142" t="str">
        <f>IFERROR(INDEX(correspondance_typo_code[#All],MATCH(saisie!L106,correspondance_typo_code[[#All],[Code Typo Nouveau Regard]],0),2),"")</f>
        <v/>
      </c>
      <c r="L106" s="144"/>
      <c r="M106" s="146" t="str">
        <f>IFERROR(INDEX(correspondance_typo_code[#All],MATCH(saisie!F106,correspondance_typo_code[[#All],[Code Typo Nouveau Regard]],0),3), "")</f>
        <v/>
      </c>
    </row>
    <row r="107" spans="4:13" ht="44.45" customHeight="1" x14ac:dyDescent="0.25">
      <c r="D107" s="141" t="s">
        <v>274</v>
      </c>
      <c r="E107" s="142" t="str">
        <f>IFERROR(INDEX(correspondance_typo_code[#All],MATCH(saisie!F107,correspondance_typo_code[[#All],[Code Typo Nouveau Regard]],0),2),"")</f>
        <v/>
      </c>
      <c r="F107" s="143"/>
      <c r="G107" s="139"/>
      <c r="H107" s="139"/>
      <c r="I107" s="139"/>
      <c r="J107" s="139"/>
      <c r="K107" s="142" t="str">
        <f>IFERROR(INDEX(correspondance_typo_code[#All],MATCH(saisie!L107,correspondance_typo_code[[#All],[Code Typo Nouveau Regard]],0),2),"")</f>
        <v/>
      </c>
      <c r="L107" s="144"/>
      <c r="M107" s="146" t="str">
        <f>IFERROR(INDEX(correspondance_typo_code[#All],MATCH(saisie!F107,correspondance_typo_code[[#All],[Code Typo Nouveau Regard]],0),3), "")</f>
        <v/>
      </c>
    </row>
    <row r="108" spans="4:13" ht="44.45" customHeight="1" x14ac:dyDescent="0.25">
      <c r="D108" s="141" t="s">
        <v>275</v>
      </c>
      <c r="E108" s="142" t="str">
        <f>IFERROR(INDEX(correspondance_typo_code[#All],MATCH(saisie!F108,correspondance_typo_code[[#All],[Code Typo Nouveau Regard]],0),2),"")</f>
        <v/>
      </c>
      <c r="F108" s="143"/>
      <c r="G108" s="139"/>
      <c r="H108" s="139"/>
      <c r="I108" s="139"/>
      <c r="J108" s="139"/>
      <c r="K108" s="142" t="str">
        <f>IFERROR(INDEX(correspondance_typo_code[#All],MATCH(saisie!L108,correspondance_typo_code[[#All],[Code Typo Nouveau Regard]],0),2),"")</f>
        <v/>
      </c>
      <c r="L108" s="144"/>
      <c r="M108" s="146" t="str">
        <f>IFERROR(INDEX(correspondance_typo_code[#All],MATCH(saisie!F108,correspondance_typo_code[[#All],[Code Typo Nouveau Regard]],0),3), "")</f>
        <v/>
      </c>
    </row>
  </sheetData>
  <sheetProtection sheet="1" objects="1" scenarios="1" autoFilter="0"/>
  <autoFilter ref="C4:I92" xr:uid="{A94DAD7B-1FF3-4852-A1EC-E475516BDB9E}"/>
  <sortState xmlns:xlrd2="http://schemas.microsoft.com/office/spreadsheetml/2017/richdata2" ref="A5:I92">
    <sortCondition descending="1" ref="B5:B92"/>
    <sortCondition ref="C5:C92"/>
    <sortCondition ref="A5:A92"/>
  </sortState>
  <mergeCells count="1">
    <mergeCell ref="D1:F1"/>
  </mergeCells>
  <phoneticPr fontId="12" type="noConversion"/>
  <dataValidations count="3">
    <dataValidation type="list" allowBlank="1" showInputMessage="1" showErrorMessage="1" sqref="L64 L90:L91 L75 L70 L50 L31 L47:L48 F64 F90 F75 F70 F50 F31 F47:F48" xr:uid="{D7B82AB6-9C1C-4A08-A571-97ED80DFD49B}">
      <formula1>"oui,non"</formula1>
    </dataValidation>
    <dataValidation type="whole" allowBlank="1" showInputMessage="1" showErrorMessage="1" sqref="L46 L49 L76:L82 L65:L69 L71:L74 L51:L63 F46 F49 F76:F82 F51:F63 F71:F74 F65:F69 F84:F89 L84:L89" xr:uid="{25AE988E-F305-4CBD-8894-F994310995FE}">
      <formula1>0</formula1>
      <formula2>100000</formula2>
    </dataValidation>
    <dataValidation allowBlank="1" showErrorMessage="1" promptTitle="Détail" prompt="g" sqref="F22" xr:uid="{492F4334-3903-4C2B-A417-5DDCE238ABE6}"/>
  </dataValidations>
  <pageMargins left="0.7" right="0.7" top="0.75" bottom="0.75" header="0.3" footer="0.3"/>
  <pageSetup paperSize="9" orientation="portrait" r:id="rId1"/>
  <cellWatches>
    <cellWatch r="E103"/>
  </cellWatches>
  <drawing r:id="rId2"/>
  <legacyDrawing r:id="rId3"/>
  <mc:AlternateContent xmlns:mc="http://schemas.openxmlformats.org/markup-compatibility/2006">
    <mc:Choice Requires="x14">
      <controls>
        <mc:AlternateContent xmlns:mc="http://schemas.openxmlformats.org/markup-compatibility/2006">
          <mc:Choice Requires="x14">
            <control shapeId="2060" r:id="rId4" name="Button 12">
              <controlPr defaultSize="0" print="0" autoFill="0" autoPict="0" macro="[0]!enlever_filtre">
                <anchor moveWithCells="1" sizeWithCells="1">
                  <from>
                    <xdr:col>3</xdr:col>
                    <xdr:colOff>209550</xdr:colOff>
                    <xdr:row>93</xdr:row>
                    <xdr:rowOff>0</xdr:rowOff>
                  </from>
                  <to>
                    <xdr:col>4</xdr:col>
                    <xdr:colOff>523875</xdr:colOff>
                    <xdr:row>97</xdr:row>
                    <xdr:rowOff>28575</xdr:rowOff>
                  </to>
                </anchor>
              </controlPr>
            </control>
          </mc:Choice>
        </mc:AlternateContent>
        <mc:AlternateContent xmlns:mc="http://schemas.openxmlformats.org/markup-compatibility/2006">
          <mc:Choice Requires="x14">
            <control shapeId="2062" r:id="rId5" name="Button 14">
              <controlPr defaultSize="0" print="0" autoFill="0" autoPict="0" macro="[0]!tableau_vierge">
                <anchor moveWithCells="1" sizeWithCells="1">
                  <from>
                    <xdr:col>4</xdr:col>
                    <xdr:colOff>666750</xdr:colOff>
                    <xdr:row>93</xdr:row>
                    <xdr:rowOff>0</xdr:rowOff>
                  </from>
                  <to>
                    <xdr:col>4</xdr:col>
                    <xdr:colOff>2419350</xdr:colOff>
                    <xdr:row>97</xdr:row>
                    <xdr:rowOff>28575</xdr:rowOff>
                  </to>
                </anchor>
              </controlPr>
            </control>
          </mc:Choice>
        </mc:AlternateContent>
        <mc:AlternateContent xmlns:mc="http://schemas.openxmlformats.org/markup-compatibility/2006">
          <mc:Choice Requires="x14">
            <control shapeId="2063" r:id="rId6" name="Button 15">
              <controlPr defaultSize="0" print="0" autoFill="0" autoPict="0" macro="[0]!bouton_calcul_typo_Click">
                <anchor moveWithCells="1" sizeWithCells="1">
                  <from>
                    <xdr:col>4</xdr:col>
                    <xdr:colOff>3124200</xdr:colOff>
                    <xdr:row>93</xdr:row>
                    <xdr:rowOff>0</xdr:rowOff>
                  </from>
                  <to>
                    <xdr:col>5</xdr:col>
                    <xdr:colOff>695325</xdr:colOff>
                    <xdr:row>97</xdr:row>
                    <xdr:rowOff>38100</xdr:rowOff>
                  </to>
                </anchor>
              </controlPr>
            </control>
          </mc:Choice>
        </mc:AlternateContent>
        <mc:AlternateContent xmlns:mc="http://schemas.openxmlformats.org/markup-compatibility/2006">
          <mc:Choice Requires="x14">
            <control shapeId="2093" r:id="rId7" name="Button 45">
              <controlPr defaultSize="0" print="0" autoFill="0" autoPict="0" macro="[0]!tableau_vierge">
                <anchor moveWithCells="1" sizeWithCells="1">
                  <from>
                    <xdr:col>4</xdr:col>
                    <xdr:colOff>5695950</xdr:colOff>
                    <xdr:row>0</xdr:row>
                    <xdr:rowOff>66675</xdr:rowOff>
                  </from>
                  <to>
                    <xdr:col>5</xdr:col>
                    <xdr:colOff>1047750</xdr:colOff>
                    <xdr:row>0</xdr:row>
                    <xdr:rowOff>590550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ECEFD-9D48-4387-8C6F-393D6AB56332}">
  <sheetPr codeName="Feuil3"/>
  <dimension ref="A1:XEX211"/>
  <sheetViews>
    <sheetView topLeftCell="A13" workbookViewId="0">
      <selection activeCell="B50" sqref="B50"/>
    </sheetView>
  </sheetViews>
  <sheetFormatPr baseColWidth="10" defaultColWidth="11.42578125" defaultRowHeight="15" x14ac:dyDescent="0.25"/>
  <cols>
    <col min="1" max="1" width="14.5703125" bestFit="1" customWidth="1"/>
    <col min="2" max="2" width="30.42578125" bestFit="1" customWidth="1"/>
    <col min="5" max="5" width="44.5703125" bestFit="1" customWidth="1"/>
  </cols>
  <sheetData>
    <row r="1" spans="1:6" x14ac:dyDescent="0.25">
      <c r="B1" t="s">
        <v>276</v>
      </c>
      <c r="C1" t="s">
        <v>277</v>
      </c>
      <c r="D1" t="s">
        <v>278</v>
      </c>
      <c r="E1" t="s">
        <v>279</v>
      </c>
      <c r="F1" t="s">
        <v>280</v>
      </c>
    </row>
    <row r="2" spans="1:6" x14ac:dyDescent="0.25">
      <c r="A2" t="s">
        <v>281</v>
      </c>
      <c r="B2" t="s">
        <v>56</v>
      </c>
      <c r="C2" s="30">
        <v>50</v>
      </c>
      <c r="D2" t="str">
        <f>IF(C2="oui","Boolean",IF(C2="non","Boolean","Double"))</f>
        <v>Double</v>
      </c>
      <c r="E2" t="str">
        <f>"Public "&amp;B2&amp;" As "&amp;D2</f>
        <v>Public sau_tot As Double</v>
      </c>
      <c r="F2" t="str">
        <f>B2&amp;" = ws.Range("""&amp;B2&amp;""").Value"</f>
        <v>sau_tot = ws.Range("sau_tot").Value</v>
      </c>
    </row>
    <row r="3" spans="1:6" x14ac:dyDescent="0.25">
      <c r="A3" t="s">
        <v>281</v>
      </c>
      <c r="B3" t="s">
        <v>60</v>
      </c>
      <c r="C3" s="32">
        <v>5</v>
      </c>
      <c r="D3" t="str">
        <f t="shared" ref="D3:D66" si="0">IF(C3="oui","Boolean",IF(C3="non","Boolean","Double"))</f>
        <v>Double</v>
      </c>
      <c r="E3" t="str">
        <f t="shared" ref="E3:E66" si="1">"Public "&amp;B3&amp;" As "&amp;D3</f>
        <v>Public sau_ppam As Double</v>
      </c>
      <c r="F3" t="str">
        <f t="shared" ref="F3:F66" si="2">B3&amp;" = ws.Range("""&amp;B3&amp;""").Value"</f>
        <v>sau_ppam = ws.Range("sau_ppam").Value</v>
      </c>
    </row>
    <row r="4" spans="1:6" x14ac:dyDescent="0.25">
      <c r="A4" t="s">
        <v>281</v>
      </c>
      <c r="B4" t="s">
        <v>62</v>
      </c>
      <c r="C4" s="32">
        <v>5</v>
      </c>
      <c r="D4" t="str">
        <f t="shared" si="0"/>
        <v>Double</v>
      </c>
      <c r="E4" t="str">
        <f t="shared" si="1"/>
        <v>Public sau_tabac As Double</v>
      </c>
      <c r="F4" t="str">
        <f t="shared" si="2"/>
        <v>sau_tabac = ws.Range("sau_tabac").Value</v>
      </c>
    </row>
    <row r="5" spans="1:6" x14ac:dyDescent="0.25">
      <c r="A5" t="s">
        <v>281</v>
      </c>
      <c r="B5" t="s">
        <v>64</v>
      </c>
      <c r="C5" s="32">
        <v>5</v>
      </c>
      <c r="D5" t="str">
        <f t="shared" si="0"/>
        <v>Double</v>
      </c>
      <c r="E5" t="str">
        <f t="shared" si="1"/>
        <v>Public sau_houblon As Double</v>
      </c>
      <c r="F5" t="str">
        <f t="shared" si="2"/>
        <v>sau_houblon = ws.Range("sau_houblon").Value</v>
      </c>
    </row>
    <row r="6" spans="1:6" x14ac:dyDescent="0.25">
      <c r="A6" t="s">
        <v>281</v>
      </c>
      <c r="B6" t="s">
        <v>66</v>
      </c>
      <c r="C6" s="32">
        <v>5</v>
      </c>
      <c r="D6" t="str">
        <f t="shared" si="0"/>
        <v>Double</v>
      </c>
      <c r="E6" t="str">
        <f t="shared" si="1"/>
        <v>Public sau_champignons As Double</v>
      </c>
      <c r="F6" t="str">
        <f t="shared" si="2"/>
        <v>sau_champignons = ws.Range("sau_champignons").Value</v>
      </c>
    </row>
    <row r="7" spans="1:6" x14ac:dyDescent="0.25">
      <c r="A7" t="s">
        <v>281</v>
      </c>
      <c r="B7" t="s">
        <v>282</v>
      </c>
      <c r="C7" s="32" t="s">
        <v>283</v>
      </c>
      <c r="D7" t="str">
        <f t="shared" si="0"/>
        <v>Boolean</v>
      </c>
      <c r="E7" t="str">
        <f t="shared" si="1"/>
        <v>Public endives_forcage As Boolean</v>
      </c>
      <c r="F7" t="str">
        <f t="shared" si="2"/>
        <v>endives_forcage = ws.Range("endives_forcage").Value</v>
      </c>
    </row>
    <row r="8" spans="1:6" x14ac:dyDescent="0.25">
      <c r="A8" t="s">
        <v>281</v>
      </c>
      <c r="B8" t="s">
        <v>70</v>
      </c>
      <c r="C8" s="32" t="s">
        <v>111</v>
      </c>
      <c r="D8" t="str">
        <f t="shared" si="0"/>
        <v>Boolean</v>
      </c>
      <c r="E8" t="str">
        <f t="shared" si="1"/>
        <v>Public culture_truffes As Boolean</v>
      </c>
      <c r="F8" t="str">
        <f t="shared" si="2"/>
        <v>culture_truffes = ws.Range("culture_truffes").Value</v>
      </c>
    </row>
    <row r="9" spans="1:6" x14ac:dyDescent="0.25">
      <c r="A9" t="s">
        <v>281</v>
      </c>
      <c r="B9" t="s">
        <v>73</v>
      </c>
      <c r="C9" s="32">
        <v>5</v>
      </c>
      <c r="D9" t="str">
        <f t="shared" si="0"/>
        <v>Double</v>
      </c>
      <c r="E9" t="str">
        <f t="shared" si="1"/>
        <v>Public sau_forets As Double</v>
      </c>
      <c r="F9" t="str">
        <f t="shared" si="2"/>
        <v>sau_forets = ws.Range("sau_forets").Value</v>
      </c>
    </row>
    <row r="10" spans="1:6" x14ac:dyDescent="0.25">
      <c r="A10" t="s">
        <v>281</v>
      </c>
      <c r="B10" t="s">
        <v>75</v>
      </c>
      <c r="C10" s="32">
        <v>5</v>
      </c>
      <c r="D10" t="str">
        <f t="shared" si="0"/>
        <v>Double</v>
      </c>
      <c r="E10" t="str">
        <f t="shared" si="1"/>
        <v>Public sau_sapins As Double</v>
      </c>
      <c r="F10" t="str">
        <f t="shared" si="2"/>
        <v>sau_sapins = ws.Range("sau_sapins").Value</v>
      </c>
    </row>
    <row r="11" spans="1:6" x14ac:dyDescent="0.25">
      <c r="A11" t="s">
        <v>281</v>
      </c>
      <c r="B11" t="s">
        <v>77</v>
      </c>
      <c r="C11" s="32">
        <v>5</v>
      </c>
      <c r="D11" t="str">
        <f t="shared" si="0"/>
        <v>Double</v>
      </c>
      <c r="E11" t="str">
        <f t="shared" si="1"/>
        <v>Public sau_biomasse As Double</v>
      </c>
      <c r="F11" t="str">
        <f t="shared" si="2"/>
        <v>sau_biomasse = ws.Range("sau_biomasse").Value</v>
      </c>
    </row>
    <row r="12" spans="1:6" x14ac:dyDescent="0.25">
      <c r="A12" t="s">
        <v>281</v>
      </c>
      <c r="B12" t="s">
        <v>80</v>
      </c>
      <c r="C12" s="31">
        <v>5</v>
      </c>
      <c r="D12" t="str">
        <f t="shared" si="0"/>
        <v>Double</v>
      </c>
      <c r="E12" t="str">
        <f t="shared" si="1"/>
        <v>Public sau_fruit_pepin As Double</v>
      </c>
      <c r="F12" t="str">
        <f t="shared" si="2"/>
        <v>sau_fruit_pepin = ws.Range("sau_fruit_pepin").Value</v>
      </c>
    </row>
    <row r="13" spans="1:6" x14ac:dyDescent="0.25">
      <c r="A13" t="s">
        <v>281</v>
      </c>
      <c r="B13" t="s">
        <v>82</v>
      </c>
      <c r="C13" s="31">
        <v>5</v>
      </c>
      <c r="D13" t="str">
        <f t="shared" si="0"/>
        <v>Double</v>
      </c>
      <c r="E13" t="str">
        <f t="shared" si="1"/>
        <v>Public sau_fruit_noyau As Double</v>
      </c>
      <c r="F13" t="str">
        <f t="shared" si="2"/>
        <v>sau_fruit_noyau = ws.Range("sau_fruit_noyau").Value</v>
      </c>
    </row>
    <row r="14" spans="1:6" x14ac:dyDescent="0.25">
      <c r="A14" t="s">
        <v>281</v>
      </c>
      <c r="B14" t="s">
        <v>84</v>
      </c>
      <c r="C14" s="31">
        <v>5</v>
      </c>
      <c r="D14" t="str">
        <f t="shared" si="0"/>
        <v>Double</v>
      </c>
      <c r="E14" t="str">
        <f t="shared" si="1"/>
        <v>Public sau_fruit_coque As Double</v>
      </c>
      <c r="F14" t="str">
        <f t="shared" si="2"/>
        <v>sau_fruit_coque = ws.Range("sau_fruit_coque").Value</v>
      </c>
    </row>
    <row r="15" spans="1:6" x14ac:dyDescent="0.25">
      <c r="A15" t="s">
        <v>281</v>
      </c>
      <c r="B15" t="s">
        <v>86</v>
      </c>
      <c r="C15" s="31">
        <v>5</v>
      </c>
      <c r="D15" t="str">
        <f t="shared" si="0"/>
        <v>Double</v>
      </c>
      <c r="E15" t="str">
        <f t="shared" si="1"/>
        <v>Public sau_agrume As Double</v>
      </c>
      <c r="F15" t="str">
        <f t="shared" si="2"/>
        <v>sau_agrume = ws.Range("sau_agrume").Value</v>
      </c>
    </row>
    <row r="16" spans="1:6" x14ac:dyDescent="0.25">
      <c r="A16" t="s">
        <v>281</v>
      </c>
      <c r="B16" t="s">
        <v>88</v>
      </c>
      <c r="C16" s="31">
        <v>5</v>
      </c>
      <c r="D16" t="str">
        <f t="shared" si="0"/>
        <v>Double</v>
      </c>
      <c r="E16" t="str">
        <f t="shared" si="1"/>
        <v>Public sau_vigne_table As Double</v>
      </c>
      <c r="F16" t="str">
        <f t="shared" si="2"/>
        <v>sau_vigne_table = ws.Range("sau_vigne_table").Value</v>
      </c>
    </row>
    <row r="17" spans="1:6" x14ac:dyDescent="0.25">
      <c r="A17" t="s">
        <v>281</v>
      </c>
      <c r="B17" t="s">
        <v>90</v>
      </c>
      <c r="C17" s="31">
        <v>5</v>
      </c>
      <c r="D17" t="str">
        <f t="shared" si="0"/>
        <v>Double</v>
      </c>
      <c r="E17" t="str">
        <f t="shared" si="1"/>
        <v>Public sau_petits_fruits As Double</v>
      </c>
      <c r="F17" t="str">
        <f t="shared" si="2"/>
        <v>sau_petits_fruits = ws.Range("sau_petits_fruits").Value</v>
      </c>
    </row>
    <row r="18" spans="1:6" x14ac:dyDescent="0.25">
      <c r="A18" t="s">
        <v>281</v>
      </c>
      <c r="B18" t="s">
        <v>93</v>
      </c>
      <c r="C18" s="31">
        <v>200</v>
      </c>
      <c r="D18" t="str">
        <f t="shared" si="0"/>
        <v>Double</v>
      </c>
      <c r="E18" t="str">
        <f t="shared" si="1"/>
        <v>Public sau_cop As Double</v>
      </c>
      <c r="F18" t="str">
        <f t="shared" si="2"/>
        <v>sau_cop = ws.Range("sau_cop").Value</v>
      </c>
    </row>
    <row r="19" spans="1:6" x14ac:dyDescent="0.25">
      <c r="A19" t="s">
        <v>281</v>
      </c>
      <c r="B19" t="s">
        <v>95</v>
      </c>
      <c r="C19" s="31">
        <v>5</v>
      </c>
      <c r="D19" t="str">
        <f t="shared" si="0"/>
        <v>Double</v>
      </c>
      <c r="E19" t="str">
        <f t="shared" si="1"/>
        <v>Public sau_fibres As Double</v>
      </c>
      <c r="F19" t="str">
        <f t="shared" si="2"/>
        <v>sau_fibres = ws.Range("sau_fibres").Value</v>
      </c>
    </row>
    <row r="20" spans="1:6" x14ac:dyDescent="0.25">
      <c r="A20" t="s">
        <v>281</v>
      </c>
      <c r="B20" t="s">
        <v>97</v>
      </c>
      <c r="C20" s="31">
        <v>5</v>
      </c>
      <c r="D20" t="str">
        <f t="shared" si="0"/>
        <v>Double</v>
      </c>
      <c r="E20" t="str">
        <f t="shared" si="1"/>
        <v>Public sau_lin As Double</v>
      </c>
      <c r="F20" t="str">
        <f t="shared" si="2"/>
        <v>sau_lin = ws.Range("sau_lin").Value</v>
      </c>
    </row>
    <row r="21" spans="1:6" x14ac:dyDescent="0.25">
      <c r="A21" t="s">
        <v>281</v>
      </c>
      <c r="B21" t="s">
        <v>99</v>
      </c>
      <c r="C21" s="31">
        <v>5</v>
      </c>
      <c r="D21" t="str">
        <f t="shared" si="0"/>
        <v>Double</v>
      </c>
      <c r="E21" t="str">
        <f t="shared" si="1"/>
        <v>Public sau_pdt As Double</v>
      </c>
      <c r="F21" t="str">
        <f t="shared" si="2"/>
        <v>sau_pdt = ws.Range("sau_pdt").Value</v>
      </c>
    </row>
    <row r="22" spans="1:6" x14ac:dyDescent="0.25">
      <c r="A22" t="s">
        <v>281</v>
      </c>
      <c r="B22" t="s">
        <v>101</v>
      </c>
      <c r="C22" s="31">
        <v>5</v>
      </c>
      <c r="D22" t="str">
        <f t="shared" si="0"/>
        <v>Double</v>
      </c>
      <c r="E22" t="str">
        <f t="shared" si="1"/>
        <v>Public sau_luzerne As Double</v>
      </c>
      <c r="F22" t="str">
        <f t="shared" si="2"/>
        <v>sau_luzerne = ws.Range("sau_luzerne").Value</v>
      </c>
    </row>
    <row r="23" spans="1:6" x14ac:dyDescent="0.25">
      <c r="A23" t="s">
        <v>281</v>
      </c>
      <c r="B23" t="s">
        <v>103</v>
      </c>
      <c r="C23" s="31">
        <v>5</v>
      </c>
      <c r="D23" t="str">
        <f t="shared" si="0"/>
        <v>Double</v>
      </c>
      <c r="E23" t="str">
        <f t="shared" si="1"/>
        <v>Public sau_betteraves_pg As Double</v>
      </c>
      <c r="F23" t="str">
        <f t="shared" si="2"/>
        <v>sau_betteraves_pg = ws.Range("sau_betteraves_pg").Value</v>
      </c>
    </row>
    <row r="24" spans="1:6" x14ac:dyDescent="0.25">
      <c r="A24" t="s">
        <v>281</v>
      </c>
      <c r="B24" t="s">
        <v>105</v>
      </c>
      <c r="C24" s="31">
        <v>5</v>
      </c>
      <c r="D24" t="str">
        <f t="shared" si="0"/>
        <v>Double</v>
      </c>
      <c r="E24" t="str">
        <f t="shared" si="1"/>
        <v>Public sau_autres_indus As Double</v>
      </c>
      <c r="F24" t="str">
        <f t="shared" si="2"/>
        <v>sau_autres_indus = ws.Range("sau_autres_indus").Value</v>
      </c>
    </row>
    <row r="25" spans="1:6" x14ac:dyDescent="0.25">
      <c r="A25" t="s">
        <v>281</v>
      </c>
      <c r="B25" t="s">
        <v>107</v>
      </c>
      <c r="C25" s="31">
        <v>5</v>
      </c>
      <c r="D25" t="str">
        <f t="shared" si="0"/>
        <v>Double</v>
      </c>
      <c r="E25" t="str">
        <f t="shared" si="1"/>
        <v>Public sau_semences_hors_cop As Double</v>
      </c>
      <c r="F25" t="str">
        <f t="shared" si="2"/>
        <v>sau_semences_hors_cop = ws.Range("sau_semences_hors_cop").Value</v>
      </c>
    </row>
    <row r="26" spans="1:6" x14ac:dyDescent="0.25">
      <c r="A26" t="s">
        <v>281</v>
      </c>
      <c r="B26" t="s">
        <v>68</v>
      </c>
      <c r="C26" s="31">
        <v>5</v>
      </c>
      <c r="D26" t="str">
        <f t="shared" si="0"/>
        <v>Double</v>
      </c>
      <c r="E26" t="str">
        <f t="shared" si="1"/>
        <v>Public tonne_endives As Double</v>
      </c>
      <c r="F26" t="str">
        <f t="shared" si="2"/>
        <v>tonne_endives = ws.Range("tonne_endives").Value</v>
      </c>
    </row>
    <row r="27" spans="1:6" x14ac:dyDescent="0.25">
      <c r="A27" t="s">
        <v>281</v>
      </c>
      <c r="B27" t="s">
        <v>112</v>
      </c>
      <c r="C27" s="31" t="s">
        <v>111</v>
      </c>
      <c r="D27" t="str">
        <f t="shared" si="0"/>
        <v>Boolean</v>
      </c>
      <c r="E27" t="str">
        <f t="shared" si="1"/>
        <v>Public irrigation As Boolean</v>
      </c>
      <c r="F27" t="str">
        <f t="shared" si="2"/>
        <v>irrigation = ws.Range("irrigation").Value</v>
      </c>
    </row>
    <row r="28" spans="1:6" x14ac:dyDescent="0.25">
      <c r="A28" t="s">
        <v>281</v>
      </c>
      <c r="B28" t="s">
        <v>115</v>
      </c>
      <c r="C28" s="31">
        <v>5</v>
      </c>
      <c r="D28" t="str">
        <f t="shared" si="0"/>
        <v>Double</v>
      </c>
      <c r="E28" t="str">
        <f t="shared" si="1"/>
        <v>Public sau_horticulture_serre As Double</v>
      </c>
      <c r="F28" t="str">
        <f t="shared" si="2"/>
        <v>sau_horticulture_serre = ws.Range("sau_horticulture_serre").Value</v>
      </c>
    </row>
    <row r="29" spans="1:6" x14ac:dyDescent="0.25">
      <c r="A29" t="s">
        <v>281</v>
      </c>
      <c r="B29" t="s">
        <v>117</v>
      </c>
      <c r="C29" s="31">
        <v>5</v>
      </c>
      <c r="D29" t="str">
        <f t="shared" si="0"/>
        <v>Double</v>
      </c>
      <c r="E29" t="str">
        <f t="shared" si="1"/>
        <v>Public sau_horticulture_plein_air As Double</v>
      </c>
      <c r="F29" t="str">
        <f t="shared" si="2"/>
        <v>sau_horticulture_plein_air = ws.Range("sau_horticulture_plein_air").Value</v>
      </c>
    </row>
    <row r="30" spans="1:6" x14ac:dyDescent="0.25">
      <c r="A30" t="s">
        <v>281</v>
      </c>
      <c r="B30" t="s">
        <v>119</v>
      </c>
      <c r="C30" s="31">
        <v>5</v>
      </c>
      <c r="D30" t="str">
        <f t="shared" si="0"/>
        <v>Double</v>
      </c>
      <c r="E30" t="str">
        <f t="shared" si="1"/>
        <v>Public sau_pepiniere As Double</v>
      </c>
      <c r="F30" t="str">
        <f t="shared" si="2"/>
        <v>sau_pepiniere = ws.Range("sau_pepiniere").Value</v>
      </c>
    </row>
    <row r="31" spans="1:6" x14ac:dyDescent="0.25">
      <c r="A31" t="s">
        <v>281</v>
      </c>
      <c r="B31" t="s">
        <v>122</v>
      </c>
      <c r="C31" s="31">
        <v>5</v>
      </c>
      <c r="D31" t="str">
        <f t="shared" si="0"/>
        <v>Double</v>
      </c>
      <c r="E31" t="str">
        <f t="shared" si="1"/>
        <v>Public sau_lpc As Double</v>
      </c>
      <c r="F31" t="str">
        <f t="shared" si="2"/>
        <v>sau_lpc = ws.Range("sau_lpc").Value</v>
      </c>
    </row>
    <row r="32" spans="1:6" x14ac:dyDescent="0.25">
      <c r="A32" t="s">
        <v>281</v>
      </c>
      <c r="B32" t="s">
        <v>124</v>
      </c>
      <c r="C32" s="31">
        <v>5</v>
      </c>
      <c r="D32" t="str">
        <f t="shared" si="0"/>
        <v>Double</v>
      </c>
      <c r="E32" t="str">
        <f t="shared" si="1"/>
        <v>Public nb_esp_leg As Double</v>
      </c>
      <c r="F32" t="str">
        <f t="shared" si="2"/>
        <v>nb_esp_leg = ws.Range("nb_esp_leg").Value</v>
      </c>
    </row>
    <row r="33" spans="1:6" x14ac:dyDescent="0.25">
      <c r="A33" t="s">
        <v>281</v>
      </c>
      <c r="B33" t="s">
        <v>284</v>
      </c>
      <c r="C33" s="31">
        <v>5</v>
      </c>
      <c r="D33" t="str">
        <f t="shared" si="0"/>
        <v>Double</v>
      </c>
      <c r="E33" t="str">
        <f t="shared" si="1"/>
        <v>Public sau_leg_serre_chaude As Double</v>
      </c>
      <c r="F33" t="str">
        <f t="shared" si="2"/>
        <v>sau_leg_serre_chaude = ws.Range("sau_leg_serre_chaude").Value</v>
      </c>
    </row>
    <row r="34" spans="1:6" x14ac:dyDescent="0.25">
      <c r="A34" t="s">
        <v>281</v>
      </c>
      <c r="B34" t="s">
        <v>285</v>
      </c>
      <c r="C34" s="31">
        <v>5</v>
      </c>
      <c r="D34" t="str">
        <f t="shared" si="0"/>
        <v>Double</v>
      </c>
      <c r="E34" t="str">
        <f t="shared" si="1"/>
        <v>Public sau_leg_serre_froide As Double</v>
      </c>
      <c r="F34" t="str">
        <f t="shared" si="2"/>
        <v>sau_leg_serre_froide = ws.Range("sau_leg_serre_froide").Value</v>
      </c>
    </row>
    <row r="35" spans="1:6" x14ac:dyDescent="0.25">
      <c r="A35" t="s">
        <v>281</v>
      </c>
      <c r="B35" t="s">
        <v>131</v>
      </c>
      <c r="C35" s="61">
        <f>sau_leg_serre_froide_m2+sau_leg_serre_chaude_m2</f>
        <v>0</v>
      </c>
      <c r="D35" t="str">
        <f t="shared" si="0"/>
        <v>Double</v>
      </c>
      <c r="E35" t="str">
        <f t="shared" si="1"/>
        <v>Public sau_leg_serre As Double</v>
      </c>
      <c r="F35" t="str">
        <f t="shared" si="2"/>
        <v>sau_leg_serre = ws.Range("sau_leg_serre").Value</v>
      </c>
    </row>
    <row r="36" spans="1:6" x14ac:dyDescent="0.25">
      <c r="A36" t="s">
        <v>281</v>
      </c>
      <c r="B36" t="s">
        <v>134</v>
      </c>
      <c r="C36" s="32">
        <v>10</v>
      </c>
      <c r="D36" t="str">
        <f t="shared" si="0"/>
        <v>Double</v>
      </c>
      <c r="E36" t="str">
        <f t="shared" si="1"/>
        <v>Public sau_vigne_autre As Double</v>
      </c>
      <c r="F36" t="str">
        <f t="shared" si="2"/>
        <v>sau_vigne_autre = ws.Range("sau_vigne_autre").Value</v>
      </c>
    </row>
    <row r="37" spans="1:6" x14ac:dyDescent="0.25">
      <c r="A37" t="s">
        <v>281</v>
      </c>
      <c r="B37" t="s">
        <v>136</v>
      </c>
      <c r="C37" s="32">
        <v>5</v>
      </c>
      <c r="D37" t="str">
        <f t="shared" si="0"/>
        <v>Double</v>
      </c>
      <c r="E37" t="str">
        <f t="shared" si="1"/>
        <v>Public sau_vigne_aop As Double</v>
      </c>
      <c r="F37" t="str">
        <f t="shared" si="2"/>
        <v>sau_vigne_aop = ws.Range("sau_vigne_aop").Value</v>
      </c>
    </row>
    <row r="38" spans="1:6" x14ac:dyDescent="0.25">
      <c r="A38" t="s">
        <v>281</v>
      </c>
      <c r="B38" t="s">
        <v>138</v>
      </c>
      <c r="C38" s="32">
        <v>5</v>
      </c>
      <c r="D38" t="str">
        <f t="shared" si="0"/>
        <v>Double</v>
      </c>
      <c r="E38" t="str">
        <f t="shared" si="1"/>
        <v>Public sau_vigne_igp As Double</v>
      </c>
      <c r="F38" t="str">
        <f t="shared" si="2"/>
        <v>sau_vigne_igp = ws.Range("sau_vigne_igp").Value</v>
      </c>
    </row>
    <row r="39" spans="1:6" x14ac:dyDescent="0.25">
      <c r="A39" t="s">
        <v>281</v>
      </c>
      <c r="B39" t="s">
        <v>145</v>
      </c>
      <c r="C39" s="32">
        <v>5</v>
      </c>
      <c r="D39" t="str">
        <f t="shared" si="0"/>
        <v>Double</v>
      </c>
      <c r="E39" t="str">
        <f t="shared" si="1"/>
        <v>Public vol_tot As Double</v>
      </c>
      <c r="F39" t="str">
        <f t="shared" si="2"/>
        <v>vol_tot = ws.Range("vol_tot").Value</v>
      </c>
    </row>
    <row r="40" spans="1:6" x14ac:dyDescent="0.25">
      <c r="A40" t="s">
        <v>281</v>
      </c>
      <c r="B40" t="s">
        <v>140</v>
      </c>
      <c r="C40" s="52">
        <v>5</v>
      </c>
      <c r="D40" t="str">
        <f t="shared" si="0"/>
        <v>Double</v>
      </c>
      <c r="E40" t="str">
        <f t="shared" si="1"/>
        <v>Public vol_cave_coop As Double</v>
      </c>
      <c r="F40" t="str">
        <f t="shared" si="2"/>
        <v>vol_cave_coop = ws.Range("vol_cave_coop").Value</v>
      </c>
    </row>
    <row r="41" spans="1:6" ht="15.75" thickBot="1" x14ac:dyDescent="0.3">
      <c r="A41" t="s">
        <v>281</v>
      </c>
      <c r="B41" t="s">
        <v>142</v>
      </c>
      <c r="C41" s="32">
        <v>5</v>
      </c>
      <c r="D41" t="str">
        <f t="shared" si="0"/>
        <v>Double</v>
      </c>
      <c r="E41" t="str">
        <f t="shared" si="1"/>
        <v>Public vol_cave_part As Double</v>
      </c>
      <c r="F41" t="str">
        <f t="shared" si="2"/>
        <v>vol_cave_part = ws.Range("vol_cave_part").Value</v>
      </c>
    </row>
    <row r="42" spans="1:6" x14ac:dyDescent="0.25">
      <c r="A42" t="s">
        <v>281</v>
      </c>
      <c r="B42" t="s">
        <v>149</v>
      </c>
      <c r="C42" s="33">
        <v>5</v>
      </c>
      <c r="D42" t="str">
        <f t="shared" si="0"/>
        <v>Double</v>
      </c>
      <c r="E42" t="str">
        <f t="shared" si="1"/>
        <v>Public nb_ruches As Double</v>
      </c>
      <c r="F42" t="str">
        <f t="shared" si="2"/>
        <v>nb_ruches = ws.Range("nb_ruches").Value</v>
      </c>
    </row>
    <row r="43" spans="1:6" x14ac:dyDescent="0.25">
      <c r="A43" t="s">
        <v>281</v>
      </c>
      <c r="B43" t="s">
        <v>151</v>
      </c>
      <c r="C43" s="34" t="s">
        <v>111</v>
      </c>
      <c r="D43" t="str">
        <f t="shared" si="0"/>
        <v>Boolean</v>
      </c>
      <c r="E43" t="str">
        <f t="shared" si="1"/>
        <v>Public transfo_miel As Boolean</v>
      </c>
      <c r="F43" t="str">
        <f t="shared" si="2"/>
        <v>transfo_miel = ws.Range("transfo_miel").Value</v>
      </c>
    </row>
    <row r="44" spans="1:6" x14ac:dyDescent="0.25">
      <c r="A44" t="s">
        <v>281</v>
      </c>
      <c r="B44" t="s">
        <v>154</v>
      </c>
      <c r="C44" s="31" t="s">
        <v>111</v>
      </c>
      <c r="D44" t="str">
        <f t="shared" si="0"/>
        <v>Boolean</v>
      </c>
      <c r="E44" t="str">
        <f t="shared" si="1"/>
        <v>Public atelier_autre As Boolean</v>
      </c>
      <c r="F44" t="str">
        <f t="shared" si="2"/>
        <v>atelier_autre = ws.Range("atelier_autre").Value</v>
      </c>
    </row>
    <row r="45" spans="1:6" x14ac:dyDescent="0.25">
      <c r="A45" t="s">
        <v>281</v>
      </c>
      <c r="B45" t="s">
        <v>157</v>
      </c>
      <c r="C45" s="34">
        <v>4</v>
      </c>
      <c r="D45" t="str">
        <f t="shared" si="0"/>
        <v>Double</v>
      </c>
      <c r="E45" t="str">
        <f t="shared" si="1"/>
        <v>Public nb_vaches_lait As Double</v>
      </c>
      <c r="F45" t="str">
        <f t="shared" si="2"/>
        <v>nb_vaches_lait = ws.Range("nb_vaches_lait").Value</v>
      </c>
    </row>
    <row r="46" spans="1:6" x14ac:dyDescent="0.25">
      <c r="A46" t="s">
        <v>281</v>
      </c>
      <c r="B46" t="s">
        <v>159</v>
      </c>
      <c r="C46" s="31" t="s">
        <v>111</v>
      </c>
      <c r="D46" t="str">
        <f t="shared" si="0"/>
        <v>Boolean</v>
      </c>
      <c r="E46" t="str">
        <f t="shared" si="1"/>
        <v>Public transfo_lait_vache As Boolean</v>
      </c>
      <c r="F46" t="str">
        <f t="shared" si="2"/>
        <v>transfo_lait_vache = ws.Range("transfo_lait_vache").Value</v>
      </c>
    </row>
    <row r="47" spans="1:6" x14ac:dyDescent="0.25">
      <c r="A47" t="s">
        <v>281</v>
      </c>
      <c r="B47" t="s">
        <v>162</v>
      </c>
      <c r="C47" s="34">
        <v>35</v>
      </c>
      <c r="D47" t="str">
        <f t="shared" si="0"/>
        <v>Double</v>
      </c>
      <c r="E47" t="str">
        <f t="shared" si="1"/>
        <v>Public nb_vaches_viande As Double</v>
      </c>
      <c r="F47" t="str">
        <f t="shared" si="2"/>
        <v>nb_vaches_viande = ws.Range("nb_vaches_viande").Value</v>
      </c>
    </row>
    <row r="48" spans="1:6" x14ac:dyDescent="0.25">
      <c r="A48" t="s">
        <v>281</v>
      </c>
      <c r="B48" t="s">
        <v>164</v>
      </c>
      <c r="C48" s="34">
        <v>5</v>
      </c>
      <c r="D48" t="str">
        <f t="shared" si="0"/>
        <v>Double</v>
      </c>
      <c r="E48" t="str">
        <f t="shared" si="1"/>
        <v>Public nb_naissance_bovin As Double</v>
      </c>
      <c r="F48" t="str">
        <f t="shared" si="2"/>
        <v>nb_naissance_bovin = ws.Range("nb_naissance_bovin").Value</v>
      </c>
    </row>
    <row r="49" spans="1:1024 1026:2048 2050:3072 3074:4096 4098:5120 5122:6144 6146:7168 7170:8192 8194:9216 9218:10240 10242:11264 11266:12288 12290:13312 13314:14336 14338:15360 15362:16378" x14ac:dyDescent="0.25">
      <c r="A49" t="s">
        <v>281</v>
      </c>
      <c r="B49" t="s">
        <v>166</v>
      </c>
      <c r="C49" s="34">
        <v>20</v>
      </c>
      <c r="D49" t="str">
        <f t="shared" si="0"/>
        <v>Double</v>
      </c>
      <c r="E49" t="str">
        <f t="shared" si="1"/>
        <v>Public nb_bovins_engraissement As Double</v>
      </c>
      <c r="F49" t="str">
        <f t="shared" si="2"/>
        <v>nb_bovins_engraissement = ws.Range("nb_bovins_engraissement").Value</v>
      </c>
    </row>
    <row r="50" spans="1:1024 1026:2048 2050:3072 3074:4096 4098:5120 5122:6144 6146:7168 7170:8192 8194:9216 9218:10240 10242:11264 11266:12288 12290:13312 13314:14336 14338:15360 15362:16378" x14ac:dyDescent="0.25">
      <c r="A50" t="s">
        <v>281</v>
      </c>
      <c r="B50" t="s">
        <v>286</v>
      </c>
      <c r="C50" s="34">
        <v>5</v>
      </c>
      <c r="D50" t="str">
        <f t="shared" si="0"/>
        <v>Double</v>
      </c>
      <c r="E50" t="str">
        <f t="shared" si="1"/>
        <v>Public sortie_veaux_4_6mois As Double</v>
      </c>
      <c r="F50" t="str">
        <f t="shared" si="2"/>
        <v>sortie_veaux_4_6mois = ws.Range("sortie_veaux_4_6mois").Value</v>
      </c>
    </row>
    <row r="51" spans="1:1024 1026:2048 2050:3072 3074:4096 4098:5120 5122:6144 6146:7168 7170:8192 8194:9216 9218:10240 10242:11264 11266:12288 12290:13312 13314:14336 14338:15360 15362:16378" x14ac:dyDescent="0.25">
      <c r="A51" t="s">
        <v>281</v>
      </c>
      <c r="B51" t="s">
        <v>287</v>
      </c>
      <c r="C51" s="34">
        <v>5</v>
      </c>
      <c r="D51" t="str">
        <f t="shared" si="0"/>
        <v>Double</v>
      </c>
      <c r="E51" t="str">
        <f t="shared" si="1"/>
        <v>Public sortie_veaux_7_10mois As Double</v>
      </c>
      <c r="F51" t="str">
        <f t="shared" si="2"/>
        <v>sortie_veaux_7_10mois = ws.Range("sortie_veaux_7_10mois").Value</v>
      </c>
    </row>
    <row r="52" spans="1:1024 1026:2048 2050:3072 3074:4096 4098:5120 5122:6144 6146:7168 7170:8192 8194:9216 9218:10240 10242:11264 11266:12288 12290:13312 13314:14336 14338:15360 15362:16378" s="35" customFormat="1" x14ac:dyDescent="0.25">
      <c r="A52" t="s">
        <v>281</v>
      </c>
      <c r="B52" t="s">
        <v>288</v>
      </c>
      <c r="C52" s="34">
        <v>5</v>
      </c>
      <c r="D52" t="str">
        <f t="shared" si="0"/>
        <v>Double</v>
      </c>
      <c r="E52" t="str">
        <f t="shared" si="1"/>
        <v>Public sortie_male_11_14mois As Double</v>
      </c>
      <c r="F52" t="str">
        <f t="shared" si="2"/>
        <v>sortie_male_11_14mois = ws.Range("sortie_male_11_14mois").Value</v>
      </c>
      <c r="H52"/>
      <c r="J52"/>
      <c r="L52"/>
      <c r="N52"/>
      <c r="P52"/>
      <c r="R52"/>
      <c r="T52"/>
      <c r="V52"/>
      <c r="X52"/>
      <c r="Z52"/>
      <c r="AB52"/>
      <c r="AD52"/>
      <c r="AF52"/>
      <c r="AH52"/>
      <c r="AJ52"/>
      <c r="AL52"/>
      <c r="AN52"/>
      <c r="AP52"/>
      <c r="AR52"/>
      <c r="AT52"/>
      <c r="AV52"/>
      <c r="AX52"/>
      <c r="AZ52"/>
      <c r="BB52"/>
      <c r="BD52"/>
      <c r="BF52"/>
      <c r="BH52"/>
      <c r="BJ52"/>
      <c r="BL52"/>
      <c r="BN52"/>
      <c r="BP52"/>
      <c r="BR52"/>
      <c r="BT52"/>
      <c r="BV52"/>
      <c r="BX52"/>
      <c r="BZ52"/>
      <c r="CB52"/>
      <c r="CD52"/>
      <c r="CF52"/>
      <c r="CH52"/>
      <c r="CJ52"/>
      <c r="CL52"/>
      <c r="CN52"/>
      <c r="CP52"/>
      <c r="CR52"/>
      <c r="CT52"/>
      <c r="CV52"/>
      <c r="CX52"/>
      <c r="CZ52"/>
      <c r="DB52"/>
      <c r="DD52"/>
      <c r="DF52"/>
      <c r="DH52"/>
      <c r="DJ52"/>
      <c r="DL52"/>
      <c r="DN52"/>
      <c r="DP52"/>
      <c r="DR52"/>
      <c r="DT52"/>
      <c r="DV52"/>
      <c r="DX52"/>
      <c r="DZ52"/>
      <c r="EB52"/>
      <c r="ED52"/>
      <c r="EF52"/>
      <c r="EH52"/>
      <c r="EJ52"/>
      <c r="EL52"/>
      <c r="EN52"/>
      <c r="EP52"/>
      <c r="ER52"/>
      <c r="ET52"/>
      <c r="EV52"/>
      <c r="EX52"/>
      <c r="EZ52"/>
      <c r="FB52"/>
      <c r="FD52"/>
      <c r="FF52"/>
      <c r="FH52"/>
      <c r="FJ52"/>
      <c r="FL52"/>
      <c r="FN52"/>
      <c r="FP52"/>
      <c r="FR52"/>
      <c r="FT52"/>
      <c r="FV52"/>
      <c r="FX52"/>
      <c r="FZ52"/>
      <c r="GB52"/>
      <c r="GD52"/>
      <c r="GF52"/>
      <c r="GH52"/>
      <c r="GJ52"/>
      <c r="GL52"/>
      <c r="GN52"/>
      <c r="GP52"/>
      <c r="GR52"/>
      <c r="GT52"/>
      <c r="GV52"/>
      <c r="GX52"/>
      <c r="GZ52"/>
      <c r="HB52"/>
      <c r="HD52"/>
      <c r="HF52"/>
      <c r="HH52"/>
      <c r="HJ52"/>
      <c r="HL52"/>
      <c r="HN52"/>
      <c r="HP52"/>
      <c r="HR52"/>
      <c r="HT52"/>
      <c r="HV52"/>
      <c r="HX52"/>
      <c r="HZ52"/>
      <c r="IB52"/>
      <c r="ID52"/>
      <c r="IF52"/>
      <c r="IH52"/>
      <c r="IJ52"/>
      <c r="IL52"/>
      <c r="IN52"/>
      <c r="IP52"/>
      <c r="IR52"/>
      <c r="IT52"/>
      <c r="IV52"/>
      <c r="IX52"/>
      <c r="IZ52"/>
      <c r="JB52"/>
      <c r="JD52"/>
      <c r="JF52"/>
      <c r="JH52"/>
      <c r="JJ52"/>
      <c r="JL52"/>
      <c r="JN52"/>
      <c r="JP52"/>
      <c r="JR52"/>
      <c r="JT52"/>
      <c r="JV52"/>
      <c r="JX52"/>
      <c r="JZ52"/>
      <c r="KB52"/>
      <c r="KD52"/>
      <c r="KF52"/>
      <c r="KH52"/>
      <c r="KJ52"/>
      <c r="KL52"/>
      <c r="KN52"/>
      <c r="KP52"/>
      <c r="KR52"/>
      <c r="KT52"/>
      <c r="KV52"/>
      <c r="KX52"/>
      <c r="KZ52"/>
      <c r="LB52"/>
      <c r="LD52"/>
      <c r="LF52"/>
      <c r="LH52"/>
      <c r="LJ52"/>
      <c r="LL52"/>
      <c r="LN52"/>
      <c r="LP52"/>
      <c r="LR52"/>
      <c r="LT52"/>
      <c r="LV52"/>
      <c r="LX52"/>
      <c r="LZ52"/>
      <c r="MB52"/>
      <c r="MD52"/>
      <c r="MF52"/>
      <c r="MH52"/>
      <c r="MJ52"/>
      <c r="ML52"/>
      <c r="MN52"/>
      <c r="MP52"/>
      <c r="MR52"/>
      <c r="MT52"/>
      <c r="MV52"/>
      <c r="MX52"/>
      <c r="MZ52"/>
      <c r="NB52"/>
      <c r="ND52"/>
      <c r="NF52"/>
      <c r="NH52"/>
      <c r="NJ52"/>
      <c r="NL52"/>
      <c r="NN52"/>
      <c r="NP52"/>
      <c r="NR52"/>
      <c r="NT52"/>
      <c r="NV52"/>
      <c r="NX52"/>
      <c r="NZ52"/>
      <c r="OB52"/>
      <c r="OD52"/>
      <c r="OF52"/>
      <c r="OH52"/>
      <c r="OJ52"/>
      <c r="OL52"/>
      <c r="ON52"/>
      <c r="OP52"/>
      <c r="OR52"/>
      <c r="OT52"/>
      <c r="OV52"/>
      <c r="OX52"/>
      <c r="OZ52"/>
      <c r="PB52"/>
      <c r="PD52"/>
      <c r="PF52"/>
      <c r="PH52"/>
      <c r="PJ52"/>
      <c r="PL52"/>
      <c r="PN52"/>
      <c r="PP52"/>
      <c r="PR52"/>
      <c r="PT52"/>
      <c r="PV52"/>
      <c r="PX52"/>
      <c r="PZ52"/>
      <c r="QB52"/>
      <c r="QD52"/>
      <c r="QF52"/>
      <c r="QH52"/>
      <c r="QJ52"/>
      <c r="QL52"/>
      <c r="QN52"/>
      <c r="QP52"/>
      <c r="QR52"/>
      <c r="QT52"/>
      <c r="QV52"/>
      <c r="QX52"/>
      <c r="QZ52"/>
      <c r="RB52"/>
      <c r="RD52"/>
      <c r="RF52"/>
      <c r="RH52"/>
      <c r="RJ52"/>
      <c r="RL52"/>
      <c r="RN52"/>
      <c r="RP52"/>
      <c r="RR52"/>
      <c r="RT52"/>
      <c r="RV52"/>
      <c r="RX52"/>
      <c r="RZ52"/>
      <c r="SB52"/>
      <c r="SD52"/>
      <c r="SF52"/>
      <c r="SH52"/>
      <c r="SJ52"/>
      <c r="SL52"/>
      <c r="SN52"/>
      <c r="SP52"/>
      <c r="SR52"/>
      <c r="ST52"/>
      <c r="SV52"/>
      <c r="SX52"/>
      <c r="SZ52"/>
      <c r="TB52"/>
      <c r="TD52"/>
      <c r="TF52"/>
      <c r="TH52"/>
      <c r="TJ52"/>
      <c r="TL52"/>
      <c r="TN52"/>
      <c r="TP52"/>
      <c r="TR52"/>
      <c r="TT52"/>
      <c r="TV52"/>
      <c r="TX52"/>
      <c r="TZ52"/>
      <c r="UB52"/>
      <c r="UD52"/>
      <c r="UF52"/>
      <c r="UH52"/>
      <c r="UJ52"/>
      <c r="UL52"/>
      <c r="UN52"/>
      <c r="UP52"/>
      <c r="UR52"/>
      <c r="UT52"/>
      <c r="UV52"/>
      <c r="UX52"/>
      <c r="UZ52"/>
      <c r="VB52"/>
      <c r="VD52"/>
      <c r="VF52"/>
      <c r="VH52"/>
      <c r="VJ52"/>
      <c r="VL52"/>
      <c r="VN52"/>
      <c r="VP52"/>
      <c r="VR52"/>
      <c r="VT52"/>
      <c r="VV52"/>
      <c r="VX52"/>
      <c r="VZ52"/>
      <c r="WB52"/>
      <c r="WD52"/>
      <c r="WF52"/>
      <c r="WH52"/>
      <c r="WJ52"/>
      <c r="WL52"/>
      <c r="WN52"/>
      <c r="WP52"/>
      <c r="WR52"/>
      <c r="WT52"/>
      <c r="WV52"/>
      <c r="WX52"/>
      <c r="WZ52"/>
      <c r="XB52"/>
      <c r="XD52"/>
      <c r="XF52"/>
      <c r="XH52"/>
      <c r="XJ52"/>
      <c r="XL52"/>
      <c r="XN52"/>
      <c r="XP52"/>
      <c r="XR52"/>
      <c r="XT52"/>
      <c r="XV52"/>
      <c r="XX52"/>
      <c r="XZ52"/>
      <c r="YB52"/>
      <c r="YD52"/>
      <c r="YF52"/>
      <c r="YH52"/>
      <c r="YJ52"/>
      <c r="YL52"/>
      <c r="YN52"/>
      <c r="YP52"/>
      <c r="YR52"/>
      <c r="YT52"/>
      <c r="YV52"/>
      <c r="YX52"/>
      <c r="YZ52"/>
      <c r="ZB52"/>
      <c r="ZD52"/>
      <c r="ZF52"/>
      <c r="ZH52"/>
      <c r="ZJ52"/>
      <c r="ZL52"/>
      <c r="ZN52"/>
      <c r="ZP52"/>
      <c r="ZR52"/>
      <c r="ZT52"/>
      <c r="ZV52"/>
      <c r="ZX52"/>
      <c r="ZZ52"/>
      <c r="AAB52"/>
      <c r="AAD52"/>
      <c r="AAF52"/>
      <c r="AAH52"/>
      <c r="AAJ52"/>
      <c r="AAL52"/>
      <c r="AAN52"/>
      <c r="AAP52"/>
      <c r="AAR52"/>
      <c r="AAT52"/>
      <c r="AAV52"/>
      <c r="AAX52"/>
      <c r="AAZ52"/>
      <c r="ABB52"/>
      <c r="ABD52"/>
      <c r="ABF52"/>
      <c r="ABH52"/>
      <c r="ABJ52"/>
      <c r="ABL52"/>
      <c r="ABN52"/>
      <c r="ABP52"/>
      <c r="ABR52"/>
      <c r="ABT52"/>
      <c r="ABV52"/>
      <c r="ABX52"/>
      <c r="ABZ52"/>
      <c r="ACB52"/>
      <c r="ACD52"/>
      <c r="ACF52"/>
      <c r="ACH52"/>
      <c r="ACJ52"/>
      <c r="ACL52"/>
      <c r="ACN52"/>
      <c r="ACP52"/>
      <c r="ACR52"/>
      <c r="ACT52"/>
      <c r="ACV52"/>
      <c r="ACX52"/>
      <c r="ACZ52"/>
      <c r="ADB52"/>
      <c r="ADD52"/>
      <c r="ADF52"/>
      <c r="ADH52"/>
      <c r="ADJ52"/>
      <c r="ADL52"/>
      <c r="ADN52"/>
      <c r="ADP52"/>
      <c r="ADR52"/>
      <c r="ADT52"/>
      <c r="ADV52"/>
      <c r="ADX52"/>
      <c r="ADZ52"/>
      <c r="AEB52"/>
      <c r="AED52"/>
      <c r="AEF52"/>
      <c r="AEH52"/>
      <c r="AEJ52"/>
      <c r="AEL52"/>
      <c r="AEN52"/>
      <c r="AEP52"/>
      <c r="AER52"/>
      <c r="AET52"/>
      <c r="AEV52"/>
      <c r="AEX52"/>
      <c r="AEZ52"/>
      <c r="AFB52"/>
      <c r="AFD52"/>
      <c r="AFF52"/>
      <c r="AFH52"/>
      <c r="AFJ52"/>
      <c r="AFL52"/>
      <c r="AFN52"/>
      <c r="AFP52"/>
      <c r="AFR52"/>
      <c r="AFT52"/>
      <c r="AFV52"/>
      <c r="AFX52"/>
      <c r="AFZ52"/>
      <c r="AGB52"/>
      <c r="AGD52"/>
      <c r="AGF52"/>
      <c r="AGH52"/>
      <c r="AGJ52"/>
      <c r="AGL52"/>
      <c r="AGN52"/>
      <c r="AGP52"/>
      <c r="AGR52"/>
      <c r="AGT52"/>
      <c r="AGV52"/>
      <c r="AGX52"/>
      <c r="AGZ52"/>
      <c r="AHB52"/>
      <c r="AHD52"/>
      <c r="AHF52"/>
      <c r="AHH52"/>
      <c r="AHJ52"/>
      <c r="AHL52"/>
      <c r="AHN52"/>
      <c r="AHP52"/>
      <c r="AHR52"/>
      <c r="AHT52"/>
      <c r="AHV52"/>
      <c r="AHX52"/>
      <c r="AHZ52"/>
      <c r="AIB52"/>
      <c r="AID52"/>
      <c r="AIF52"/>
      <c r="AIH52"/>
      <c r="AIJ52"/>
      <c r="AIL52"/>
      <c r="AIN52"/>
      <c r="AIP52"/>
      <c r="AIR52"/>
      <c r="AIT52"/>
      <c r="AIV52"/>
      <c r="AIX52"/>
      <c r="AIZ52"/>
      <c r="AJB52"/>
      <c r="AJD52"/>
      <c r="AJF52"/>
      <c r="AJH52"/>
      <c r="AJJ52"/>
      <c r="AJL52"/>
      <c r="AJN52"/>
      <c r="AJP52"/>
      <c r="AJR52"/>
      <c r="AJT52"/>
      <c r="AJV52"/>
      <c r="AJX52"/>
      <c r="AJZ52"/>
      <c r="AKB52"/>
      <c r="AKD52"/>
      <c r="AKF52"/>
      <c r="AKH52"/>
      <c r="AKJ52"/>
      <c r="AKL52"/>
      <c r="AKN52"/>
      <c r="AKP52"/>
      <c r="AKR52"/>
      <c r="AKT52"/>
      <c r="AKV52"/>
      <c r="AKX52"/>
      <c r="AKZ52"/>
      <c r="ALB52"/>
      <c r="ALD52"/>
      <c r="ALF52"/>
      <c r="ALH52"/>
      <c r="ALJ52"/>
      <c r="ALL52"/>
      <c r="ALN52"/>
      <c r="ALP52"/>
      <c r="ALR52"/>
      <c r="ALT52"/>
      <c r="ALV52"/>
      <c r="ALX52"/>
      <c r="ALZ52"/>
      <c r="AMB52"/>
      <c r="AMD52"/>
      <c r="AMF52"/>
      <c r="AMH52"/>
      <c r="AMJ52"/>
      <c r="AML52"/>
      <c r="AMN52"/>
      <c r="AMP52"/>
      <c r="AMR52"/>
      <c r="AMT52"/>
      <c r="AMV52"/>
      <c r="AMX52"/>
      <c r="AMZ52"/>
      <c r="ANB52"/>
      <c r="AND52"/>
      <c r="ANF52"/>
      <c r="ANH52"/>
      <c r="ANJ52"/>
      <c r="ANL52"/>
      <c r="ANN52"/>
      <c r="ANP52"/>
      <c r="ANR52"/>
      <c r="ANT52"/>
      <c r="ANV52"/>
      <c r="ANX52"/>
      <c r="ANZ52"/>
      <c r="AOB52"/>
      <c r="AOD52"/>
      <c r="AOF52"/>
      <c r="AOH52"/>
      <c r="AOJ52"/>
      <c r="AOL52"/>
      <c r="AON52"/>
      <c r="AOP52"/>
      <c r="AOR52"/>
      <c r="AOT52"/>
      <c r="AOV52"/>
      <c r="AOX52"/>
      <c r="AOZ52"/>
      <c r="APB52"/>
      <c r="APD52"/>
      <c r="APF52"/>
      <c r="APH52"/>
      <c r="APJ52"/>
      <c r="APL52"/>
      <c r="APN52"/>
      <c r="APP52"/>
      <c r="APR52"/>
      <c r="APT52"/>
      <c r="APV52"/>
      <c r="APX52"/>
      <c r="APZ52"/>
      <c r="AQB52"/>
      <c r="AQD52"/>
      <c r="AQF52"/>
      <c r="AQH52"/>
      <c r="AQJ52"/>
      <c r="AQL52"/>
      <c r="AQN52"/>
      <c r="AQP52"/>
      <c r="AQR52"/>
      <c r="AQT52"/>
      <c r="AQV52"/>
      <c r="AQX52"/>
      <c r="AQZ52"/>
      <c r="ARB52"/>
      <c r="ARD52"/>
      <c r="ARF52"/>
      <c r="ARH52"/>
      <c r="ARJ52"/>
      <c r="ARL52"/>
      <c r="ARN52"/>
      <c r="ARP52"/>
      <c r="ARR52"/>
      <c r="ART52"/>
      <c r="ARV52"/>
      <c r="ARX52"/>
      <c r="ARZ52"/>
      <c r="ASB52"/>
      <c r="ASD52"/>
      <c r="ASF52"/>
      <c r="ASH52"/>
      <c r="ASJ52"/>
      <c r="ASL52"/>
      <c r="ASN52"/>
      <c r="ASP52"/>
      <c r="ASR52"/>
      <c r="AST52"/>
      <c r="ASV52"/>
      <c r="ASX52"/>
      <c r="ASZ52"/>
      <c r="ATB52"/>
      <c r="ATD52"/>
      <c r="ATF52"/>
      <c r="ATH52"/>
      <c r="ATJ52"/>
      <c r="ATL52"/>
      <c r="ATN52"/>
      <c r="ATP52"/>
      <c r="ATR52"/>
      <c r="ATT52"/>
      <c r="ATV52"/>
      <c r="ATX52"/>
      <c r="ATZ52"/>
      <c r="AUB52"/>
      <c r="AUD52"/>
      <c r="AUF52"/>
      <c r="AUH52"/>
      <c r="AUJ52"/>
      <c r="AUL52"/>
      <c r="AUN52"/>
      <c r="AUP52"/>
      <c r="AUR52"/>
      <c r="AUT52"/>
      <c r="AUV52"/>
      <c r="AUX52"/>
      <c r="AUZ52"/>
      <c r="AVB52"/>
      <c r="AVD52"/>
      <c r="AVF52"/>
      <c r="AVH52"/>
      <c r="AVJ52"/>
      <c r="AVL52"/>
      <c r="AVN52"/>
      <c r="AVP52"/>
      <c r="AVR52"/>
      <c r="AVT52"/>
      <c r="AVV52"/>
      <c r="AVX52"/>
      <c r="AVZ52"/>
      <c r="AWB52"/>
      <c r="AWD52"/>
      <c r="AWF52"/>
      <c r="AWH52"/>
      <c r="AWJ52"/>
      <c r="AWL52"/>
      <c r="AWN52"/>
      <c r="AWP52"/>
      <c r="AWR52"/>
      <c r="AWT52"/>
      <c r="AWV52"/>
      <c r="AWX52"/>
      <c r="AWZ52"/>
      <c r="AXB52"/>
      <c r="AXD52"/>
      <c r="AXF52"/>
      <c r="AXH52"/>
      <c r="AXJ52"/>
      <c r="AXL52"/>
      <c r="AXN52"/>
      <c r="AXP52"/>
      <c r="AXR52"/>
      <c r="AXT52"/>
      <c r="AXV52"/>
      <c r="AXX52"/>
      <c r="AXZ52"/>
      <c r="AYB52"/>
      <c r="AYD52"/>
      <c r="AYF52"/>
      <c r="AYH52"/>
      <c r="AYJ52"/>
      <c r="AYL52"/>
      <c r="AYN52"/>
      <c r="AYP52"/>
      <c r="AYR52"/>
      <c r="AYT52"/>
      <c r="AYV52"/>
      <c r="AYX52"/>
      <c r="AYZ52"/>
      <c r="AZB52"/>
      <c r="AZD52"/>
      <c r="AZF52"/>
      <c r="AZH52"/>
      <c r="AZJ52"/>
      <c r="AZL52"/>
      <c r="AZN52"/>
      <c r="AZP52"/>
      <c r="AZR52"/>
      <c r="AZT52"/>
      <c r="AZV52"/>
      <c r="AZX52"/>
      <c r="AZZ52"/>
      <c r="BAB52"/>
      <c r="BAD52"/>
      <c r="BAF52"/>
      <c r="BAH52"/>
      <c r="BAJ52"/>
      <c r="BAL52"/>
      <c r="BAN52"/>
      <c r="BAP52"/>
      <c r="BAR52"/>
      <c r="BAT52"/>
      <c r="BAV52"/>
      <c r="BAX52"/>
      <c r="BAZ52"/>
      <c r="BBB52"/>
      <c r="BBD52"/>
      <c r="BBF52"/>
      <c r="BBH52"/>
      <c r="BBJ52"/>
      <c r="BBL52"/>
      <c r="BBN52"/>
      <c r="BBP52"/>
      <c r="BBR52"/>
      <c r="BBT52"/>
      <c r="BBV52"/>
      <c r="BBX52"/>
      <c r="BBZ52"/>
      <c r="BCB52"/>
      <c r="BCD52"/>
      <c r="BCF52"/>
      <c r="BCH52"/>
      <c r="BCJ52"/>
      <c r="BCL52"/>
      <c r="BCN52"/>
      <c r="BCP52"/>
      <c r="BCR52"/>
      <c r="BCT52"/>
      <c r="BCV52"/>
      <c r="BCX52"/>
      <c r="BCZ52"/>
      <c r="BDB52"/>
      <c r="BDD52"/>
      <c r="BDF52"/>
      <c r="BDH52"/>
      <c r="BDJ52"/>
      <c r="BDL52"/>
      <c r="BDN52"/>
      <c r="BDP52"/>
      <c r="BDR52"/>
      <c r="BDT52"/>
      <c r="BDV52"/>
      <c r="BDX52"/>
      <c r="BDZ52"/>
      <c r="BEB52"/>
      <c r="BED52"/>
      <c r="BEF52"/>
      <c r="BEH52"/>
      <c r="BEJ52"/>
      <c r="BEL52"/>
      <c r="BEN52"/>
      <c r="BEP52"/>
      <c r="BER52"/>
      <c r="BET52"/>
      <c r="BEV52"/>
      <c r="BEX52"/>
      <c r="BEZ52"/>
      <c r="BFB52"/>
      <c r="BFD52"/>
      <c r="BFF52"/>
      <c r="BFH52"/>
      <c r="BFJ52"/>
      <c r="BFL52"/>
      <c r="BFN52"/>
      <c r="BFP52"/>
      <c r="BFR52"/>
      <c r="BFT52"/>
      <c r="BFV52"/>
      <c r="BFX52"/>
      <c r="BFZ52"/>
      <c r="BGB52"/>
      <c r="BGD52"/>
      <c r="BGF52"/>
      <c r="BGH52"/>
      <c r="BGJ52"/>
      <c r="BGL52"/>
      <c r="BGN52"/>
      <c r="BGP52"/>
      <c r="BGR52"/>
      <c r="BGT52"/>
      <c r="BGV52"/>
      <c r="BGX52"/>
      <c r="BGZ52"/>
      <c r="BHB52"/>
      <c r="BHD52"/>
      <c r="BHF52"/>
      <c r="BHH52"/>
      <c r="BHJ52"/>
      <c r="BHL52"/>
      <c r="BHN52"/>
      <c r="BHP52"/>
      <c r="BHR52"/>
      <c r="BHT52"/>
      <c r="BHV52"/>
      <c r="BHX52"/>
      <c r="BHZ52"/>
      <c r="BIB52"/>
      <c r="BID52"/>
      <c r="BIF52"/>
      <c r="BIH52"/>
      <c r="BIJ52"/>
      <c r="BIL52"/>
      <c r="BIN52"/>
      <c r="BIP52"/>
      <c r="BIR52"/>
      <c r="BIT52"/>
      <c r="BIV52"/>
      <c r="BIX52"/>
      <c r="BIZ52"/>
      <c r="BJB52"/>
      <c r="BJD52"/>
      <c r="BJF52"/>
      <c r="BJH52"/>
      <c r="BJJ52"/>
      <c r="BJL52"/>
      <c r="BJN52"/>
      <c r="BJP52"/>
      <c r="BJR52"/>
      <c r="BJT52"/>
      <c r="BJV52"/>
      <c r="BJX52"/>
      <c r="BJZ52"/>
      <c r="BKB52"/>
      <c r="BKD52"/>
      <c r="BKF52"/>
      <c r="BKH52"/>
      <c r="BKJ52"/>
      <c r="BKL52"/>
      <c r="BKN52"/>
      <c r="BKP52"/>
      <c r="BKR52"/>
      <c r="BKT52"/>
      <c r="BKV52"/>
      <c r="BKX52"/>
      <c r="BKZ52"/>
      <c r="BLB52"/>
      <c r="BLD52"/>
      <c r="BLF52"/>
      <c r="BLH52"/>
      <c r="BLJ52"/>
      <c r="BLL52"/>
      <c r="BLN52"/>
      <c r="BLP52"/>
      <c r="BLR52"/>
      <c r="BLT52"/>
      <c r="BLV52"/>
      <c r="BLX52"/>
      <c r="BLZ52"/>
      <c r="BMB52"/>
      <c r="BMD52"/>
      <c r="BMF52"/>
      <c r="BMH52"/>
      <c r="BMJ52"/>
      <c r="BML52"/>
      <c r="BMN52"/>
      <c r="BMP52"/>
      <c r="BMR52"/>
      <c r="BMT52"/>
      <c r="BMV52"/>
      <c r="BMX52"/>
      <c r="BMZ52"/>
      <c r="BNB52"/>
      <c r="BND52"/>
      <c r="BNF52"/>
      <c r="BNH52"/>
      <c r="BNJ52"/>
      <c r="BNL52"/>
      <c r="BNN52"/>
      <c r="BNP52"/>
      <c r="BNR52"/>
      <c r="BNT52"/>
      <c r="BNV52"/>
      <c r="BNX52"/>
      <c r="BNZ52"/>
      <c r="BOB52"/>
      <c r="BOD52"/>
      <c r="BOF52"/>
      <c r="BOH52"/>
      <c r="BOJ52"/>
      <c r="BOL52"/>
      <c r="BON52"/>
      <c r="BOP52"/>
      <c r="BOR52"/>
      <c r="BOT52"/>
      <c r="BOV52"/>
      <c r="BOX52"/>
      <c r="BOZ52"/>
      <c r="BPB52"/>
      <c r="BPD52"/>
      <c r="BPF52"/>
      <c r="BPH52"/>
      <c r="BPJ52"/>
      <c r="BPL52"/>
      <c r="BPN52"/>
      <c r="BPP52"/>
      <c r="BPR52"/>
      <c r="BPT52"/>
      <c r="BPV52"/>
      <c r="BPX52"/>
      <c r="BPZ52"/>
      <c r="BQB52"/>
      <c r="BQD52"/>
      <c r="BQF52"/>
      <c r="BQH52"/>
      <c r="BQJ52"/>
      <c r="BQL52"/>
      <c r="BQN52"/>
      <c r="BQP52"/>
      <c r="BQR52"/>
      <c r="BQT52"/>
      <c r="BQV52"/>
      <c r="BQX52"/>
      <c r="BQZ52"/>
      <c r="BRB52"/>
      <c r="BRD52"/>
      <c r="BRF52"/>
      <c r="BRH52"/>
      <c r="BRJ52"/>
      <c r="BRL52"/>
      <c r="BRN52"/>
      <c r="BRP52"/>
      <c r="BRR52"/>
      <c r="BRT52"/>
      <c r="BRV52"/>
      <c r="BRX52"/>
      <c r="BRZ52"/>
      <c r="BSB52"/>
      <c r="BSD52"/>
      <c r="BSF52"/>
      <c r="BSH52"/>
      <c r="BSJ52"/>
      <c r="BSL52"/>
      <c r="BSN52"/>
      <c r="BSP52"/>
      <c r="BSR52"/>
      <c r="BST52"/>
      <c r="BSV52"/>
      <c r="BSX52"/>
      <c r="BSZ52"/>
      <c r="BTB52"/>
      <c r="BTD52"/>
      <c r="BTF52"/>
      <c r="BTH52"/>
      <c r="BTJ52"/>
      <c r="BTL52"/>
      <c r="BTN52"/>
      <c r="BTP52"/>
      <c r="BTR52"/>
      <c r="BTT52"/>
      <c r="BTV52"/>
      <c r="BTX52"/>
      <c r="BTZ52"/>
      <c r="BUB52"/>
      <c r="BUD52"/>
      <c r="BUF52"/>
      <c r="BUH52"/>
      <c r="BUJ52"/>
      <c r="BUL52"/>
      <c r="BUN52"/>
      <c r="BUP52"/>
      <c r="BUR52"/>
      <c r="BUT52"/>
      <c r="BUV52"/>
      <c r="BUX52"/>
      <c r="BUZ52"/>
      <c r="BVB52"/>
      <c r="BVD52"/>
      <c r="BVF52"/>
      <c r="BVH52"/>
      <c r="BVJ52"/>
      <c r="BVL52"/>
      <c r="BVN52"/>
      <c r="BVP52"/>
      <c r="BVR52"/>
      <c r="BVT52"/>
      <c r="BVV52"/>
      <c r="BVX52"/>
      <c r="BVZ52"/>
      <c r="BWB52"/>
      <c r="BWD52"/>
      <c r="BWF52"/>
      <c r="BWH52"/>
      <c r="BWJ52"/>
      <c r="BWL52"/>
      <c r="BWN52"/>
      <c r="BWP52"/>
      <c r="BWR52"/>
      <c r="BWT52"/>
      <c r="BWV52"/>
      <c r="BWX52"/>
      <c r="BWZ52"/>
      <c r="BXB52"/>
      <c r="BXD52"/>
      <c r="BXF52"/>
      <c r="BXH52"/>
      <c r="BXJ52"/>
      <c r="BXL52"/>
      <c r="BXN52"/>
      <c r="BXP52"/>
      <c r="BXR52"/>
      <c r="BXT52"/>
      <c r="BXV52"/>
      <c r="BXX52"/>
      <c r="BXZ52"/>
      <c r="BYB52"/>
      <c r="BYD52"/>
      <c r="BYF52"/>
      <c r="BYH52"/>
      <c r="BYJ52"/>
      <c r="BYL52"/>
      <c r="BYN52"/>
      <c r="BYP52"/>
      <c r="BYR52"/>
      <c r="BYT52"/>
      <c r="BYV52"/>
      <c r="BYX52"/>
      <c r="BYZ52"/>
      <c r="BZB52"/>
      <c r="BZD52"/>
      <c r="BZF52"/>
      <c r="BZH52"/>
      <c r="BZJ52"/>
      <c r="BZL52"/>
      <c r="BZN52"/>
      <c r="BZP52"/>
      <c r="BZR52"/>
      <c r="BZT52"/>
      <c r="BZV52"/>
      <c r="BZX52"/>
      <c r="BZZ52"/>
      <c r="CAB52"/>
      <c r="CAD52"/>
      <c r="CAF52"/>
      <c r="CAH52"/>
      <c r="CAJ52"/>
      <c r="CAL52"/>
      <c r="CAN52"/>
      <c r="CAP52"/>
      <c r="CAR52"/>
      <c r="CAT52"/>
      <c r="CAV52"/>
      <c r="CAX52"/>
      <c r="CAZ52"/>
      <c r="CBB52"/>
      <c r="CBD52"/>
      <c r="CBF52"/>
      <c r="CBH52"/>
      <c r="CBJ52"/>
      <c r="CBL52"/>
      <c r="CBN52"/>
      <c r="CBP52"/>
      <c r="CBR52"/>
      <c r="CBT52"/>
      <c r="CBV52"/>
      <c r="CBX52"/>
      <c r="CBZ52"/>
      <c r="CCB52"/>
      <c r="CCD52"/>
      <c r="CCF52"/>
      <c r="CCH52"/>
      <c r="CCJ52"/>
      <c r="CCL52"/>
      <c r="CCN52"/>
      <c r="CCP52"/>
      <c r="CCR52"/>
      <c r="CCT52"/>
      <c r="CCV52"/>
      <c r="CCX52"/>
      <c r="CCZ52"/>
      <c r="CDB52"/>
      <c r="CDD52"/>
      <c r="CDF52"/>
      <c r="CDH52"/>
      <c r="CDJ52"/>
      <c r="CDL52"/>
      <c r="CDN52"/>
      <c r="CDP52"/>
      <c r="CDR52"/>
      <c r="CDT52"/>
      <c r="CDV52"/>
      <c r="CDX52"/>
      <c r="CDZ52"/>
      <c r="CEB52"/>
      <c r="CED52"/>
      <c r="CEF52"/>
      <c r="CEH52"/>
      <c r="CEJ52"/>
      <c r="CEL52"/>
      <c r="CEN52"/>
      <c r="CEP52"/>
      <c r="CER52"/>
      <c r="CET52"/>
      <c r="CEV52"/>
      <c r="CEX52"/>
      <c r="CEZ52"/>
      <c r="CFB52"/>
      <c r="CFD52"/>
      <c r="CFF52"/>
      <c r="CFH52"/>
      <c r="CFJ52"/>
      <c r="CFL52"/>
      <c r="CFN52"/>
      <c r="CFP52"/>
      <c r="CFR52"/>
      <c r="CFT52"/>
      <c r="CFV52"/>
      <c r="CFX52"/>
      <c r="CFZ52"/>
      <c r="CGB52"/>
      <c r="CGD52"/>
      <c r="CGF52"/>
      <c r="CGH52"/>
      <c r="CGJ52"/>
      <c r="CGL52"/>
      <c r="CGN52"/>
      <c r="CGP52"/>
      <c r="CGR52"/>
      <c r="CGT52"/>
      <c r="CGV52"/>
      <c r="CGX52"/>
      <c r="CGZ52"/>
      <c r="CHB52"/>
      <c r="CHD52"/>
      <c r="CHF52"/>
      <c r="CHH52"/>
      <c r="CHJ52"/>
      <c r="CHL52"/>
      <c r="CHN52"/>
      <c r="CHP52"/>
      <c r="CHR52"/>
      <c r="CHT52"/>
      <c r="CHV52"/>
      <c r="CHX52"/>
      <c r="CHZ52"/>
      <c r="CIB52"/>
      <c r="CID52"/>
      <c r="CIF52"/>
      <c r="CIH52"/>
      <c r="CIJ52"/>
      <c r="CIL52"/>
      <c r="CIN52"/>
      <c r="CIP52"/>
      <c r="CIR52"/>
      <c r="CIT52"/>
      <c r="CIV52"/>
      <c r="CIX52"/>
      <c r="CIZ52"/>
      <c r="CJB52"/>
      <c r="CJD52"/>
      <c r="CJF52"/>
      <c r="CJH52"/>
      <c r="CJJ52"/>
      <c r="CJL52"/>
      <c r="CJN52"/>
      <c r="CJP52"/>
      <c r="CJR52"/>
      <c r="CJT52"/>
      <c r="CJV52"/>
      <c r="CJX52"/>
      <c r="CJZ52"/>
      <c r="CKB52"/>
      <c r="CKD52"/>
      <c r="CKF52"/>
      <c r="CKH52"/>
      <c r="CKJ52"/>
      <c r="CKL52"/>
      <c r="CKN52"/>
      <c r="CKP52"/>
      <c r="CKR52"/>
      <c r="CKT52"/>
      <c r="CKV52"/>
      <c r="CKX52"/>
      <c r="CKZ52"/>
      <c r="CLB52"/>
      <c r="CLD52"/>
      <c r="CLF52"/>
      <c r="CLH52"/>
      <c r="CLJ52"/>
      <c r="CLL52"/>
      <c r="CLN52"/>
      <c r="CLP52"/>
      <c r="CLR52"/>
      <c r="CLT52"/>
      <c r="CLV52"/>
      <c r="CLX52"/>
      <c r="CLZ52"/>
      <c r="CMB52"/>
      <c r="CMD52"/>
      <c r="CMF52"/>
      <c r="CMH52"/>
      <c r="CMJ52"/>
      <c r="CML52"/>
      <c r="CMN52"/>
      <c r="CMP52"/>
      <c r="CMR52"/>
      <c r="CMT52"/>
      <c r="CMV52"/>
      <c r="CMX52"/>
      <c r="CMZ52"/>
      <c r="CNB52"/>
      <c r="CND52"/>
      <c r="CNF52"/>
      <c r="CNH52"/>
      <c r="CNJ52"/>
      <c r="CNL52"/>
      <c r="CNN52"/>
      <c r="CNP52"/>
      <c r="CNR52"/>
      <c r="CNT52"/>
      <c r="CNV52"/>
      <c r="CNX52"/>
      <c r="CNZ52"/>
      <c r="COB52"/>
      <c r="COD52"/>
      <c r="COF52"/>
      <c r="COH52"/>
      <c r="COJ52"/>
      <c r="COL52"/>
      <c r="CON52"/>
      <c r="COP52"/>
      <c r="COR52"/>
      <c r="COT52"/>
      <c r="COV52"/>
      <c r="COX52"/>
      <c r="COZ52"/>
      <c r="CPB52"/>
      <c r="CPD52"/>
      <c r="CPF52"/>
      <c r="CPH52"/>
      <c r="CPJ52"/>
      <c r="CPL52"/>
      <c r="CPN52"/>
      <c r="CPP52"/>
      <c r="CPR52"/>
      <c r="CPT52"/>
      <c r="CPV52"/>
      <c r="CPX52"/>
      <c r="CPZ52"/>
      <c r="CQB52"/>
      <c r="CQD52"/>
      <c r="CQF52"/>
      <c r="CQH52"/>
      <c r="CQJ52"/>
      <c r="CQL52"/>
      <c r="CQN52"/>
      <c r="CQP52"/>
      <c r="CQR52"/>
      <c r="CQT52"/>
      <c r="CQV52"/>
      <c r="CQX52"/>
      <c r="CQZ52"/>
      <c r="CRB52"/>
      <c r="CRD52"/>
      <c r="CRF52"/>
      <c r="CRH52"/>
      <c r="CRJ52"/>
      <c r="CRL52"/>
      <c r="CRN52"/>
      <c r="CRP52"/>
      <c r="CRR52"/>
      <c r="CRT52"/>
      <c r="CRV52"/>
      <c r="CRX52"/>
      <c r="CRZ52"/>
      <c r="CSB52"/>
      <c r="CSD52"/>
      <c r="CSF52"/>
      <c r="CSH52"/>
      <c r="CSJ52"/>
      <c r="CSL52"/>
      <c r="CSN52"/>
      <c r="CSP52"/>
      <c r="CSR52"/>
      <c r="CST52"/>
      <c r="CSV52"/>
      <c r="CSX52"/>
      <c r="CSZ52"/>
      <c r="CTB52"/>
      <c r="CTD52"/>
      <c r="CTF52"/>
      <c r="CTH52"/>
      <c r="CTJ52"/>
      <c r="CTL52"/>
      <c r="CTN52"/>
      <c r="CTP52"/>
      <c r="CTR52"/>
      <c r="CTT52"/>
      <c r="CTV52"/>
      <c r="CTX52"/>
      <c r="CTZ52"/>
      <c r="CUB52"/>
      <c r="CUD52"/>
      <c r="CUF52"/>
      <c r="CUH52"/>
      <c r="CUJ52"/>
      <c r="CUL52"/>
      <c r="CUN52"/>
      <c r="CUP52"/>
      <c r="CUR52"/>
      <c r="CUT52"/>
      <c r="CUV52"/>
      <c r="CUX52"/>
      <c r="CUZ52"/>
      <c r="CVB52"/>
      <c r="CVD52"/>
      <c r="CVF52"/>
      <c r="CVH52"/>
      <c r="CVJ52"/>
      <c r="CVL52"/>
      <c r="CVN52"/>
      <c r="CVP52"/>
      <c r="CVR52"/>
      <c r="CVT52"/>
      <c r="CVV52"/>
      <c r="CVX52"/>
      <c r="CVZ52"/>
      <c r="CWB52"/>
      <c r="CWD52"/>
      <c r="CWF52"/>
      <c r="CWH52"/>
      <c r="CWJ52"/>
      <c r="CWL52"/>
      <c r="CWN52"/>
      <c r="CWP52"/>
      <c r="CWR52"/>
      <c r="CWT52"/>
      <c r="CWV52"/>
      <c r="CWX52"/>
      <c r="CWZ52"/>
      <c r="CXB52"/>
      <c r="CXD52"/>
      <c r="CXF52"/>
      <c r="CXH52"/>
      <c r="CXJ52"/>
      <c r="CXL52"/>
      <c r="CXN52"/>
      <c r="CXP52"/>
      <c r="CXR52"/>
      <c r="CXT52"/>
      <c r="CXV52"/>
      <c r="CXX52"/>
      <c r="CXZ52"/>
      <c r="CYB52"/>
      <c r="CYD52"/>
      <c r="CYF52"/>
      <c r="CYH52"/>
      <c r="CYJ52"/>
      <c r="CYL52"/>
      <c r="CYN52"/>
      <c r="CYP52"/>
      <c r="CYR52"/>
      <c r="CYT52"/>
      <c r="CYV52"/>
      <c r="CYX52"/>
      <c r="CYZ52"/>
      <c r="CZB52"/>
      <c r="CZD52"/>
      <c r="CZF52"/>
      <c r="CZH52"/>
      <c r="CZJ52"/>
      <c r="CZL52"/>
      <c r="CZN52"/>
      <c r="CZP52"/>
      <c r="CZR52"/>
      <c r="CZT52"/>
      <c r="CZV52"/>
      <c r="CZX52"/>
      <c r="CZZ52"/>
      <c r="DAB52"/>
      <c r="DAD52"/>
      <c r="DAF52"/>
      <c r="DAH52"/>
      <c r="DAJ52"/>
      <c r="DAL52"/>
      <c r="DAN52"/>
      <c r="DAP52"/>
      <c r="DAR52"/>
      <c r="DAT52"/>
      <c r="DAV52"/>
      <c r="DAX52"/>
      <c r="DAZ52"/>
      <c r="DBB52"/>
      <c r="DBD52"/>
      <c r="DBF52"/>
      <c r="DBH52"/>
      <c r="DBJ52"/>
      <c r="DBL52"/>
      <c r="DBN52"/>
      <c r="DBP52"/>
      <c r="DBR52"/>
      <c r="DBT52"/>
      <c r="DBV52"/>
      <c r="DBX52"/>
      <c r="DBZ52"/>
      <c r="DCB52"/>
      <c r="DCD52"/>
      <c r="DCF52"/>
      <c r="DCH52"/>
      <c r="DCJ52"/>
      <c r="DCL52"/>
      <c r="DCN52"/>
      <c r="DCP52"/>
      <c r="DCR52"/>
      <c r="DCT52"/>
      <c r="DCV52"/>
      <c r="DCX52"/>
      <c r="DCZ52"/>
      <c r="DDB52"/>
      <c r="DDD52"/>
      <c r="DDF52"/>
      <c r="DDH52"/>
      <c r="DDJ52"/>
      <c r="DDL52"/>
      <c r="DDN52"/>
      <c r="DDP52"/>
      <c r="DDR52"/>
      <c r="DDT52"/>
      <c r="DDV52"/>
      <c r="DDX52"/>
      <c r="DDZ52"/>
      <c r="DEB52"/>
      <c r="DED52"/>
      <c r="DEF52"/>
      <c r="DEH52"/>
      <c r="DEJ52"/>
      <c r="DEL52"/>
      <c r="DEN52"/>
      <c r="DEP52"/>
      <c r="DER52"/>
      <c r="DET52"/>
      <c r="DEV52"/>
      <c r="DEX52"/>
      <c r="DEZ52"/>
      <c r="DFB52"/>
      <c r="DFD52"/>
      <c r="DFF52"/>
      <c r="DFH52"/>
      <c r="DFJ52"/>
      <c r="DFL52"/>
      <c r="DFN52"/>
      <c r="DFP52"/>
      <c r="DFR52"/>
      <c r="DFT52"/>
      <c r="DFV52"/>
      <c r="DFX52"/>
      <c r="DFZ52"/>
      <c r="DGB52"/>
      <c r="DGD52"/>
      <c r="DGF52"/>
      <c r="DGH52"/>
      <c r="DGJ52"/>
      <c r="DGL52"/>
      <c r="DGN52"/>
      <c r="DGP52"/>
      <c r="DGR52"/>
      <c r="DGT52"/>
      <c r="DGV52"/>
      <c r="DGX52"/>
      <c r="DGZ52"/>
      <c r="DHB52"/>
      <c r="DHD52"/>
      <c r="DHF52"/>
      <c r="DHH52"/>
      <c r="DHJ52"/>
      <c r="DHL52"/>
      <c r="DHN52"/>
      <c r="DHP52"/>
      <c r="DHR52"/>
      <c r="DHT52"/>
      <c r="DHV52"/>
      <c r="DHX52"/>
      <c r="DHZ52"/>
      <c r="DIB52"/>
      <c r="DID52"/>
      <c r="DIF52"/>
      <c r="DIH52"/>
      <c r="DIJ52"/>
      <c r="DIL52"/>
      <c r="DIN52"/>
      <c r="DIP52"/>
      <c r="DIR52"/>
      <c r="DIT52"/>
      <c r="DIV52"/>
      <c r="DIX52"/>
      <c r="DIZ52"/>
      <c r="DJB52"/>
      <c r="DJD52"/>
      <c r="DJF52"/>
      <c r="DJH52"/>
      <c r="DJJ52"/>
      <c r="DJL52"/>
      <c r="DJN52"/>
      <c r="DJP52"/>
      <c r="DJR52"/>
      <c r="DJT52"/>
      <c r="DJV52"/>
      <c r="DJX52"/>
      <c r="DJZ52"/>
      <c r="DKB52"/>
      <c r="DKD52"/>
      <c r="DKF52"/>
      <c r="DKH52"/>
      <c r="DKJ52"/>
      <c r="DKL52"/>
      <c r="DKN52"/>
      <c r="DKP52"/>
      <c r="DKR52"/>
      <c r="DKT52"/>
      <c r="DKV52"/>
      <c r="DKX52"/>
      <c r="DKZ52"/>
      <c r="DLB52"/>
      <c r="DLD52"/>
      <c r="DLF52"/>
      <c r="DLH52"/>
      <c r="DLJ52"/>
      <c r="DLL52"/>
      <c r="DLN52"/>
      <c r="DLP52"/>
      <c r="DLR52"/>
      <c r="DLT52"/>
      <c r="DLV52"/>
      <c r="DLX52"/>
      <c r="DLZ52"/>
      <c r="DMB52"/>
      <c r="DMD52"/>
      <c r="DMF52"/>
      <c r="DMH52"/>
      <c r="DMJ52"/>
      <c r="DML52"/>
      <c r="DMN52"/>
      <c r="DMP52"/>
      <c r="DMR52"/>
      <c r="DMT52"/>
      <c r="DMV52"/>
      <c r="DMX52"/>
      <c r="DMZ52"/>
      <c r="DNB52"/>
      <c r="DND52"/>
      <c r="DNF52"/>
      <c r="DNH52"/>
      <c r="DNJ52"/>
      <c r="DNL52"/>
      <c r="DNN52"/>
      <c r="DNP52"/>
      <c r="DNR52"/>
      <c r="DNT52"/>
      <c r="DNV52"/>
      <c r="DNX52"/>
      <c r="DNZ52"/>
      <c r="DOB52"/>
      <c r="DOD52"/>
      <c r="DOF52"/>
      <c r="DOH52"/>
      <c r="DOJ52"/>
      <c r="DOL52"/>
      <c r="DON52"/>
      <c r="DOP52"/>
      <c r="DOR52"/>
      <c r="DOT52"/>
      <c r="DOV52"/>
      <c r="DOX52"/>
      <c r="DOZ52"/>
      <c r="DPB52"/>
      <c r="DPD52"/>
      <c r="DPF52"/>
      <c r="DPH52"/>
      <c r="DPJ52"/>
      <c r="DPL52"/>
      <c r="DPN52"/>
      <c r="DPP52"/>
      <c r="DPR52"/>
      <c r="DPT52"/>
      <c r="DPV52"/>
      <c r="DPX52"/>
      <c r="DPZ52"/>
      <c r="DQB52"/>
      <c r="DQD52"/>
      <c r="DQF52"/>
      <c r="DQH52"/>
      <c r="DQJ52"/>
      <c r="DQL52"/>
      <c r="DQN52"/>
      <c r="DQP52"/>
      <c r="DQR52"/>
      <c r="DQT52"/>
      <c r="DQV52"/>
      <c r="DQX52"/>
      <c r="DQZ52"/>
      <c r="DRB52"/>
      <c r="DRD52"/>
      <c r="DRF52"/>
      <c r="DRH52"/>
      <c r="DRJ52"/>
      <c r="DRL52"/>
      <c r="DRN52"/>
      <c r="DRP52"/>
      <c r="DRR52"/>
      <c r="DRT52"/>
      <c r="DRV52"/>
      <c r="DRX52"/>
      <c r="DRZ52"/>
      <c r="DSB52"/>
      <c r="DSD52"/>
      <c r="DSF52"/>
      <c r="DSH52"/>
      <c r="DSJ52"/>
      <c r="DSL52"/>
      <c r="DSN52"/>
      <c r="DSP52"/>
      <c r="DSR52"/>
      <c r="DST52"/>
      <c r="DSV52"/>
      <c r="DSX52"/>
      <c r="DSZ52"/>
      <c r="DTB52"/>
      <c r="DTD52"/>
      <c r="DTF52"/>
      <c r="DTH52"/>
      <c r="DTJ52"/>
      <c r="DTL52"/>
      <c r="DTN52"/>
      <c r="DTP52"/>
      <c r="DTR52"/>
      <c r="DTT52"/>
      <c r="DTV52"/>
      <c r="DTX52"/>
      <c r="DTZ52"/>
      <c r="DUB52"/>
      <c r="DUD52"/>
      <c r="DUF52"/>
      <c r="DUH52"/>
      <c r="DUJ52"/>
      <c r="DUL52"/>
      <c r="DUN52"/>
      <c r="DUP52"/>
      <c r="DUR52"/>
      <c r="DUT52"/>
      <c r="DUV52"/>
      <c r="DUX52"/>
      <c r="DUZ52"/>
      <c r="DVB52"/>
      <c r="DVD52"/>
      <c r="DVF52"/>
      <c r="DVH52"/>
      <c r="DVJ52"/>
      <c r="DVL52"/>
      <c r="DVN52"/>
      <c r="DVP52"/>
      <c r="DVR52"/>
      <c r="DVT52"/>
      <c r="DVV52"/>
      <c r="DVX52"/>
      <c r="DVZ52"/>
      <c r="DWB52"/>
      <c r="DWD52"/>
      <c r="DWF52"/>
      <c r="DWH52"/>
      <c r="DWJ52"/>
      <c r="DWL52"/>
      <c r="DWN52"/>
      <c r="DWP52"/>
      <c r="DWR52"/>
      <c r="DWT52"/>
      <c r="DWV52"/>
      <c r="DWX52"/>
      <c r="DWZ52"/>
      <c r="DXB52"/>
      <c r="DXD52"/>
      <c r="DXF52"/>
      <c r="DXH52"/>
      <c r="DXJ52"/>
      <c r="DXL52"/>
      <c r="DXN52"/>
      <c r="DXP52"/>
      <c r="DXR52"/>
      <c r="DXT52"/>
      <c r="DXV52"/>
      <c r="DXX52"/>
      <c r="DXZ52"/>
      <c r="DYB52"/>
      <c r="DYD52"/>
      <c r="DYF52"/>
      <c r="DYH52"/>
      <c r="DYJ52"/>
      <c r="DYL52"/>
      <c r="DYN52"/>
      <c r="DYP52"/>
      <c r="DYR52"/>
      <c r="DYT52"/>
      <c r="DYV52"/>
      <c r="DYX52"/>
      <c r="DYZ52"/>
      <c r="DZB52"/>
      <c r="DZD52"/>
      <c r="DZF52"/>
      <c r="DZH52"/>
      <c r="DZJ52"/>
      <c r="DZL52"/>
      <c r="DZN52"/>
      <c r="DZP52"/>
      <c r="DZR52"/>
      <c r="DZT52"/>
      <c r="DZV52"/>
      <c r="DZX52"/>
      <c r="DZZ52"/>
      <c r="EAB52"/>
      <c r="EAD52"/>
      <c r="EAF52"/>
      <c r="EAH52"/>
      <c r="EAJ52"/>
      <c r="EAL52"/>
      <c r="EAN52"/>
      <c r="EAP52"/>
      <c r="EAR52"/>
      <c r="EAT52"/>
      <c r="EAV52"/>
      <c r="EAX52"/>
      <c r="EAZ52"/>
      <c r="EBB52"/>
      <c r="EBD52"/>
      <c r="EBF52"/>
      <c r="EBH52"/>
      <c r="EBJ52"/>
      <c r="EBL52"/>
      <c r="EBN52"/>
      <c r="EBP52"/>
      <c r="EBR52"/>
      <c r="EBT52"/>
      <c r="EBV52"/>
      <c r="EBX52"/>
      <c r="EBZ52"/>
      <c r="ECB52"/>
      <c r="ECD52"/>
      <c r="ECF52"/>
      <c r="ECH52"/>
      <c r="ECJ52"/>
      <c r="ECL52"/>
      <c r="ECN52"/>
      <c r="ECP52"/>
      <c r="ECR52"/>
      <c r="ECT52"/>
      <c r="ECV52"/>
      <c r="ECX52"/>
      <c r="ECZ52"/>
      <c r="EDB52"/>
      <c r="EDD52"/>
      <c r="EDF52"/>
      <c r="EDH52"/>
      <c r="EDJ52"/>
      <c r="EDL52"/>
      <c r="EDN52"/>
      <c r="EDP52"/>
      <c r="EDR52"/>
      <c r="EDT52"/>
      <c r="EDV52"/>
      <c r="EDX52"/>
      <c r="EDZ52"/>
      <c r="EEB52"/>
      <c r="EED52"/>
      <c r="EEF52"/>
      <c r="EEH52"/>
      <c r="EEJ52"/>
      <c r="EEL52"/>
      <c r="EEN52"/>
      <c r="EEP52"/>
      <c r="EER52"/>
      <c r="EET52"/>
      <c r="EEV52"/>
      <c r="EEX52"/>
      <c r="EEZ52"/>
      <c r="EFB52"/>
      <c r="EFD52"/>
      <c r="EFF52"/>
      <c r="EFH52"/>
      <c r="EFJ52"/>
      <c r="EFL52"/>
      <c r="EFN52"/>
      <c r="EFP52"/>
      <c r="EFR52"/>
      <c r="EFT52"/>
      <c r="EFV52"/>
      <c r="EFX52"/>
      <c r="EFZ52"/>
      <c r="EGB52"/>
      <c r="EGD52"/>
      <c r="EGF52"/>
      <c r="EGH52"/>
      <c r="EGJ52"/>
      <c r="EGL52"/>
      <c r="EGN52"/>
      <c r="EGP52"/>
      <c r="EGR52"/>
      <c r="EGT52"/>
      <c r="EGV52"/>
      <c r="EGX52"/>
      <c r="EGZ52"/>
      <c r="EHB52"/>
      <c r="EHD52"/>
      <c r="EHF52"/>
      <c r="EHH52"/>
      <c r="EHJ52"/>
      <c r="EHL52"/>
      <c r="EHN52"/>
      <c r="EHP52"/>
      <c r="EHR52"/>
      <c r="EHT52"/>
      <c r="EHV52"/>
      <c r="EHX52"/>
      <c r="EHZ52"/>
      <c r="EIB52"/>
      <c r="EID52"/>
      <c r="EIF52"/>
      <c r="EIH52"/>
      <c r="EIJ52"/>
      <c r="EIL52"/>
      <c r="EIN52"/>
      <c r="EIP52"/>
      <c r="EIR52"/>
      <c r="EIT52"/>
      <c r="EIV52"/>
      <c r="EIX52"/>
      <c r="EIZ52"/>
      <c r="EJB52"/>
      <c r="EJD52"/>
      <c r="EJF52"/>
      <c r="EJH52"/>
      <c r="EJJ52"/>
      <c r="EJL52"/>
      <c r="EJN52"/>
      <c r="EJP52"/>
      <c r="EJR52"/>
      <c r="EJT52"/>
      <c r="EJV52"/>
      <c r="EJX52"/>
      <c r="EJZ52"/>
      <c r="EKB52"/>
      <c r="EKD52"/>
      <c r="EKF52"/>
      <c r="EKH52"/>
      <c r="EKJ52"/>
      <c r="EKL52"/>
      <c r="EKN52"/>
      <c r="EKP52"/>
      <c r="EKR52"/>
      <c r="EKT52"/>
      <c r="EKV52"/>
      <c r="EKX52"/>
      <c r="EKZ52"/>
      <c r="ELB52"/>
      <c r="ELD52"/>
      <c r="ELF52"/>
      <c r="ELH52"/>
      <c r="ELJ52"/>
      <c r="ELL52"/>
      <c r="ELN52"/>
      <c r="ELP52"/>
      <c r="ELR52"/>
      <c r="ELT52"/>
      <c r="ELV52"/>
      <c r="ELX52"/>
      <c r="ELZ52"/>
      <c r="EMB52"/>
      <c r="EMD52"/>
      <c r="EMF52"/>
      <c r="EMH52"/>
      <c r="EMJ52"/>
      <c r="EML52"/>
      <c r="EMN52"/>
      <c r="EMP52"/>
      <c r="EMR52"/>
      <c r="EMT52"/>
      <c r="EMV52"/>
      <c r="EMX52"/>
      <c r="EMZ52"/>
      <c r="ENB52"/>
      <c r="END52"/>
      <c r="ENF52"/>
      <c r="ENH52"/>
      <c r="ENJ52"/>
      <c r="ENL52"/>
      <c r="ENN52"/>
      <c r="ENP52"/>
      <c r="ENR52"/>
      <c r="ENT52"/>
      <c r="ENV52"/>
      <c r="ENX52"/>
      <c r="ENZ52"/>
      <c r="EOB52"/>
      <c r="EOD52"/>
      <c r="EOF52"/>
      <c r="EOH52"/>
      <c r="EOJ52"/>
      <c r="EOL52"/>
      <c r="EON52"/>
      <c r="EOP52"/>
      <c r="EOR52"/>
      <c r="EOT52"/>
      <c r="EOV52"/>
      <c r="EOX52"/>
      <c r="EOZ52"/>
      <c r="EPB52"/>
      <c r="EPD52"/>
      <c r="EPF52"/>
      <c r="EPH52"/>
      <c r="EPJ52"/>
      <c r="EPL52"/>
      <c r="EPN52"/>
      <c r="EPP52"/>
      <c r="EPR52"/>
      <c r="EPT52"/>
      <c r="EPV52"/>
      <c r="EPX52"/>
      <c r="EPZ52"/>
      <c r="EQB52"/>
      <c r="EQD52"/>
      <c r="EQF52"/>
      <c r="EQH52"/>
      <c r="EQJ52"/>
      <c r="EQL52"/>
      <c r="EQN52"/>
      <c r="EQP52"/>
      <c r="EQR52"/>
      <c r="EQT52"/>
      <c r="EQV52"/>
      <c r="EQX52"/>
      <c r="EQZ52"/>
      <c r="ERB52"/>
      <c r="ERD52"/>
      <c r="ERF52"/>
      <c r="ERH52"/>
      <c r="ERJ52"/>
      <c r="ERL52"/>
      <c r="ERN52"/>
      <c r="ERP52"/>
      <c r="ERR52"/>
      <c r="ERT52"/>
      <c r="ERV52"/>
      <c r="ERX52"/>
      <c r="ERZ52"/>
      <c r="ESB52"/>
      <c r="ESD52"/>
      <c r="ESF52"/>
      <c r="ESH52"/>
      <c r="ESJ52"/>
      <c r="ESL52"/>
      <c r="ESN52"/>
      <c r="ESP52"/>
      <c r="ESR52"/>
      <c r="EST52"/>
      <c r="ESV52"/>
      <c r="ESX52"/>
      <c r="ESZ52"/>
      <c r="ETB52"/>
      <c r="ETD52"/>
      <c r="ETF52"/>
      <c r="ETH52"/>
      <c r="ETJ52"/>
      <c r="ETL52"/>
      <c r="ETN52"/>
      <c r="ETP52"/>
      <c r="ETR52"/>
      <c r="ETT52"/>
      <c r="ETV52"/>
      <c r="ETX52"/>
      <c r="ETZ52"/>
      <c r="EUB52"/>
      <c r="EUD52"/>
      <c r="EUF52"/>
      <c r="EUH52"/>
      <c r="EUJ52"/>
      <c r="EUL52"/>
      <c r="EUN52"/>
      <c r="EUP52"/>
      <c r="EUR52"/>
      <c r="EUT52"/>
      <c r="EUV52"/>
      <c r="EUX52"/>
      <c r="EUZ52"/>
      <c r="EVB52"/>
      <c r="EVD52"/>
      <c r="EVF52"/>
      <c r="EVH52"/>
      <c r="EVJ52"/>
      <c r="EVL52"/>
      <c r="EVN52"/>
      <c r="EVP52"/>
      <c r="EVR52"/>
      <c r="EVT52"/>
      <c r="EVV52"/>
      <c r="EVX52"/>
      <c r="EVZ52"/>
      <c r="EWB52"/>
      <c r="EWD52"/>
      <c r="EWF52"/>
      <c r="EWH52"/>
      <c r="EWJ52"/>
      <c r="EWL52"/>
      <c r="EWN52"/>
      <c r="EWP52"/>
      <c r="EWR52"/>
      <c r="EWT52"/>
      <c r="EWV52"/>
      <c r="EWX52"/>
      <c r="EWZ52"/>
      <c r="EXB52"/>
      <c r="EXD52"/>
      <c r="EXF52"/>
      <c r="EXH52"/>
      <c r="EXJ52"/>
      <c r="EXL52"/>
      <c r="EXN52"/>
      <c r="EXP52"/>
      <c r="EXR52"/>
      <c r="EXT52"/>
      <c r="EXV52"/>
      <c r="EXX52"/>
      <c r="EXZ52"/>
      <c r="EYB52"/>
      <c r="EYD52"/>
      <c r="EYF52"/>
      <c r="EYH52"/>
      <c r="EYJ52"/>
      <c r="EYL52"/>
      <c r="EYN52"/>
      <c r="EYP52"/>
      <c r="EYR52"/>
      <c r="EYT52"/>
      <c r="EYV52"/>
      <c r="EYX52"/>
      <c r="EYZ52"/>
      <c r="EZB52"/>
      <c r="EZD52"/>
      <c r="EZF52"/>
      <c r="EZH52"/>
      <c r="EZJ52"/>
      <c r="EZL52"/>
      <c r="EZN52"/>
      <c r="EZP52"/>
      <c r="EZR52"/>
      <c r="EZT52"/>
      <c r="EZV52"/>
      <c r="EZX52"/>
      <c r="EZZ52"/>
      <c r="FAB52"/>
      <c r="FAD52"/>
      <c r="FAF52"/>
      <c r="FAH52"/>
      <c r="FAJ52"/>
      <c r="FAL52"/>
      <c r="FAN52"/>
      <c r="FAP52"/>
      <c r="FAR52"/>
      <c r="FAT52"/>
      <c r="FAV52"/>
      <c r="FAX52"/>
      <c r="FAZ52"/>
      <c r="FBB52"/>
      <c r="FBD52"/>
      <c r="FBF52"/>
      <c r="FBH52"/>
      <c r="FBJ52"/>
      <c r="FBL52"/>
      <c r="FBN52"/>
      <c r="FBP52"/>
      <c r="FBR52"/>
      <c r="FBT52"/>
      <c r="FBV52"/>
      <c r="FBX52"/>
      <c r="FBZ52"/>
      <c r="FCB52"/>
      <c r="FCD52"/>
      <c r="FCF52"/>
      <c r="FCH52"/>
      <c r="FCJ52"/>
      <c r="FCL52"/>
      <c r="FCN52"/>
      <c r="FCP52"/>
      <c r="FCR52"/>
      <c r="FCT52"/>
      <c r="FCV52"/>
      <c r="FCX52"/>
      <c r="FCZ52"/>
      <c r="FDB52"/>
      <c r="FDD52"/>
      <c r="FDF52"/>
      <c r="FDH52"/>
      <c r="FDJ52"/>
      <c r="FDL52"/>
      <c r="FDN52"/>
      <c r="FDP52"/>
      <c r="FDR52"/>
      <c r="FDT52"/>
      <c r="FDV52"/>
      <c r="FDX52"/>
      <c r="FDZ52"/>
      <c r="FEB52"/>
      <c r="FED52"/>
      <c r="FEF52"/>
      <c r="FEH52"/>
      <c r="FEJ52"/>
      <c r="FEL52"/>
      <c r="FEN52"/>
      <c r="FEP52"/>
      <c r="FER52"/>
      <c r="FET52"/>
      <c r="FEV52"/>
      <c r="FEX52"/>
      <c r="FEZ52"/>
      <c r="FFB52"/>
      <c r="FFD52"/>
      <c r="FFF52"/>
      <c r="FFH52"/>
      <c r="FFJ52"/>
      <c r="FFL52"/>
      <c r="FFN52"/>
      <c r="FFP52"/>
      <c r="FFR52"/>
      <c r="FFT52"/>
      <c r="FFV52"/>
      <c r="FFX52"/>
      <c r="FFZ52"/>
      <c r="FGB52"/>
      <c r="FGD52"/>
      <c r="FGF52"/>
      <c r="FGH52"/>
      <c r="FGJ52"/>
      <c r="FGL52"/>
      <c r="FGN52"/>
      <c r="FGP52"/>
      <c r="FGR52"/>
      <c r="FGT52"/>
      <c r="FGV52"/>
      <c r="FGX52"/>
      <c r="FGZ52"/>
      <c r="FHB52"/>
      <c r="FHD52"/>
      <c r="FHF52"/>
      <c r="FHH52"/>
      <c r="FHJ52"/>
      <c r="FHL52"/>
      <c r="FHN52"/>
      <c r="FHP52"/>
      <c r="FHR52"/>
      <c r="FHT52"/>
      <c r="FHV52"/>
      <c r="FHX52"/>
      <c r="FHZ52"/>
      <c r="FIB52"/>
      <c r="FID52"/>
      <c r="FIF52"/>
      <c r="FIH52"/>
      <c r="FIJ52"/>
      <c r="FIL52"/>
      <c r="FIN52"/>
      <c r="FIP52"/>
      <c r="FIR52"/>
      <c r="FIT52"/>
      <c r="FIV52"/>
      <c r="FIX52"/>
      <c r="FIZ52"/>
      <c r="FJB52"/>
      <c r="FJD52"/>
      <c r="FJF52"/>
      <c r="FJH52"/>
      <c r="FJJ52"/>
      <c r="FJL52"/>
      <c r="FJN52"/>
      <c r="FJP52"/>
      <c r="FJR52"/>
      <c r="FJT52"/>
      <c r="FJV52"/>
      <c r="FJX52"/>
      <c r="FJZ52"/>
      <c r="FKB52"/>
      <c r="FKD52"/>
      <c r="FKF52"/>
      <c r="FKH52"/>
      <c r="FKJ52"/>
      <c r="FKL52"/>
      <c r="FKN52"/>
      <c r="FKP52"/>
      <c r="FKR52"/>
      <c r="FKT52"/>
      <c r="FKV52"/>
      <c r="FKX52"/>
      <c r="FKZ52"/>
      <c r="FLB52"/>
      <c r="FLD52"/>
      <c r="FLF52"/>
      <c r="FLH52"/>
      <c r="FLJ52"/>
      <c r="FLL52"/>
      <c r="FLN52"/>
      <c r="FLP52"/>
      <c r="FLR52"/>
      <c r="FLT52"/>
      <c r="FLV52"/>
      <c r="FLX52"/>
      <c r="FLZ52"/>
      <c r="FMB52"/>
      <c r="FMD52"/>
      <c r="FMF52"/>
      <c r="FMH52"/>
      <c r="FMJ52"/>
      <c r="FML52"/>
      <c r="FMN52"/>
      <c r="FMP52"/>
      <c r="FMR52"/>
      <c r="FMT52"/>
      <c r="FMV52"/>
      <c r="FMX52"/>
      <c r="FMZ52"/>
      <c r="FNB52"/>
      <c r="FND52"/>
      <c r="FNF52"/>
      <c r="FNH52"/>
      <c r="FNJ52"/>
      <c r="FNL52"/>
      <c r="FNN52"/>
      <c r="FNP52"/>
      <c r="FNR52"/>
      <c r="FNT52"/>
      <c r="FNV52"/>
      <c r="FNX52"/>
      <c r="FNZ52"/>
      <c r="FOB52"/>
      <c r="FOD52"/>
      <c r="FOF52"/>
      <c r="FOH52"/>
      <c r="FOJ52"/>
      <c r="FOL52"/>
      <c r="FON52"/>
      <c r="FOP52"/>
      <c r="FOR52"/>
      <c r="FOT52"/>
      <c r="FOV52"/>
      <c r="FOX52"/>
      <c r="FOZ52"/>
      <c r="FPB52"/>
      <c r="FPD52"/>
      <c r="FPF52"/>
      <c r="FPH52"/>
      <c r="FPJ52"/>
      <c r="FPL52"/>
      <c r="FPN52"/>
      <c r="FPP52"/>
      <c r="FPR52"/>
      <c r="FPT52"/>
      <c r="FPV52"/>
      <c r="FPX52"/>
      <c r="FPZ52"/>
      <c r="FQB52"/>
      <c r="FQD52"/>
      <c r="FQF52"/>
      <c r="FQH52"/>
      <c r="FQJ52"/>
      <c r="FQL52"/>
      <c r="FQN52"/>
      <c r="FQP52"/>
      <c r="FQR52"/>
      <c r="FQT52"/>
      <c r="FQV52"/>
      <c r="FQX52"/>
      <c r="FQZ52"/>
      <c r="FRB52"/>
      <c r="FRD52"/>
      <c r="FRF52"/>
      <c r="FRH52"/>
      <c r="FRJ52"/>
      <c r="FRL52"/>
      <c r="FRN52"/>
      <c r="FRP52"/>
      <c r="FRR52"/>
      <c r="FRT52"/>
      <c r="FRV52"/>
      <c r="FRX52"/>
      <c r="FRZ52"/>
      <c r="FSB52"/>
      <c r="FSD52"/>
      <c r="FSF52"/>
      <c r="FSH52"/>
      <c r="FSJ52"/>
      <c r="FSL52"/>
      <c r="FSN52"/>
      <c r="FSP52"/>
      <c r="FSR52"/>
      <c r="FST52"/>
      <c r="FSV52"/>
      <c r="FSX52"/>
      <c r="FSZ52"/>
      <c r="FTB52"/>
      <c r="FTD52"/>
      <c r="FTF52"/>
      <c r="FTH52"/>
      <c r="FTJ52"/>
      <c r="FTL52"/>
      <c r="FTN52"/>
      <c r="FTP52"/>
      <c r="FTR52"/>
      <c r="FTT52"/>
      <c r="FTV52"/>
      <c r="FTX52"/>
      <c r="FTZ52"/>
      <c r="FUB52"/>
      <c r="FUD52"/>
      <c r="FUF52"/>
      <c r="FUH52"/>
      <c r="FUJ52"/>
      <c r="FUL52"/>
      <c r="FUN52"/>
      <c r="FUP52"/>
      <c r="FUR52"/>
      <c r="FUT52"/>
      <c r="FUV52"/>
      <c r="FUX52"/>
      <c r="FUZ52"/>
      <c r="FVB52"/>
      <c r="FVD52"/>
      <c r="FVF52"/>
      <c r="FVH52"/>
      <c r="FVJ52"/>
      <c r="FVL52"/>
      <c r="FVN52"/>
      <c r="FVP52"/>
      <c r="FVR52"/>
      <c r="FVT52"/>
      <c r="FVV52"/>
      <c r="FVX52"/>
      <c r="FVZ52"/>
      <c r="FWB52"/>
      <c r="FWD52"/>
      <c r="FWF52"/>
      <c r="FWH52"/>
      <c r="FWJ52"/>
      <c r="FWL52"/>
      <c r="FWN52"/>
      <c r="FWP52"/>
      <c r="FWR52"/>
      <c r="FWT52"/>
      <c r="FWV52"/>
      <c r="FWX52"/>
      <c r="FWZ52"/>
      <c r="FXB52"/>
      <c r="FXD52"/>
      <c r="FXF52"/>
      <c r="FXH52"/>
      <c r="FXJ52"/>
      <c r="FXL52"/>
      <c r="FXN52"/>
      <c r="FXP52"/>
      <c r="FXR52"/>
      <c r="FXT52"/>
      <c r="FXV52"/>
      <c r="FXX52"/>
      <c r="FXZ52"/>
      <c r="FYB52"/>
      <c r="FYD52"/>
      <c r="FYF52"/>
      <c r="FYH52"/>
      <c r="FYJ52"/>
      <c r="FYL52"/>
      <c r="FYN52"/>
      <c r="FYP52"/>
      <c r="FYR52"/>
      <c r="FYT52"/>
      <c r="FYV52"/>
      <c r="FYX52"/>
      <c r="FYZ52"/>
      <c r="FZB52"/>
      <c r="FZD52"/>
      <c r="FZF52"/>
      <c r="FZH52"/>
      <c r="FZJ52"/>
      <c r="FZL52"/>
      <c r="FZN52"/>
      <c r="FZP52"/>
      <c r="FZR52"/>
      <c r="FZT52"/>
      <c r="FZV52"/>
      <c r="FZX52"/>
      <c r="FZZ52"/>
      <c r="GAB52"/>
      <c r="GAD52"/>
      <c r="GAF52"/>
      <c r="GAH52"/>
      <c r="GAJ52"/>
      <c r="GAL52"/>
      <c r="GAN52"/>
      <c r="GAP52"/>
      <c r="GAR52"/>
      <c r="GAT52"/>
      <c r="GAV52"/>
      <c r="GAX52"/>
      <c r="GAZ52"/>
      <c r="GBB52"/>
      <c r="GBD52"/>
      <c r="GBF52"/>
      <c r="GBH52"/>
      <c r="GBJ52"/>
      <c r="GBL52"/>
      <c r="GBN52"/>
      <c r="GBP52"/>
      <c r="GBR52"/>
      <c r="GBT52"/>
      <c r="GBV52"/>
      <c r="GBX52"/>
      <c r="GBZ52"/>
      <c r="GCB52"/>
      <c r="GCD52"/>
      <c r="GCF52"/>
      <c r="GCH52"/>
      <c r="GCJ52"/>
      <c r="GCL52"/>
      <c r="GCN52"/>
      <c r="GCP52"/>
      <c r="GCR52"/>
      <c r="GCT52"/>
      <c r="GCV52"/>
      <c r="GCX52"/>
      <c r="GCZ52"/>
      <c r="GDB52"/>
      <c r="GDD52"/>
      <c r="GDF52"/>
      <c r="GDH52"/>
      <c r="GDJ52"/>
      <c r="GDL52"/>
      <c r="GDN52"/>
      <c r="GDP52"/>
      <c r="GDR52"/>
      <c r="GDT52"/>
      <c r="GDV52"/>
      <c r="GDX52"/>
      <c r="GDZ52"/>
      <c r="GEB52"/>
      <c r="GED52"/>
      <c r="GEF52"/>
      <c r="GEH52"/>
      <c r="GEJ52"/>
      <c r="GEL52"/>
      <c r="GEN52"/>
      <c r="GEP52"/>
      <c r="GER52"/>
      <c r="GET52"/>
      <c r="GEV52"/>
      <c r="GEX52"/>
      <c r="GEZ52"/>
      <c r="GFB52"/>
      <c r="GFD52"/>
      <c r="GFF52"/>
      <c r="GFH52"/>
      <c r="GFJ52"/>
      <c r="GFL52"/>
      <c r="GFN52"/>
      <c r="GFP52"/>
      <c r="GFR52"/>
      <c r="GFT52"/>
      <c r="GFV52"/>
      <c r="GFX52"/>
      <c r="GFZ52"/>
      <c r="GGB52"/>
      <c r="GGD52"/>
      <c r="GGF52"/>
      <c r="GGH52"/>
      <c r="GGJ52"/>
      <c r="GGL52"/>
      <c r="GGN52"/>
      <c r="GGP52"/>
      <c r="GGR52"/>
      <c r="GGT52"/>
      <c r="GGV52"/>
      <c r="GGX52"/>
      <c r="GGZ52"/>
      <c r="GHB52"/>
      <c r="GHD52"/>
      <c r="GHF52"/>
      <c r="GHH52"/>
      <c r="GHJ52"/>
      <c r="GHL52"/>
      <c r="GHN52"/>
      <c r="GHP52"/>
      <c r="GHR52"/>
      <c r="GHT52"/>
      <c r="GHV52"/>
      <c r="GHX52"/>
      <c r="GHZ52"/>
      <c r="GIB52"/>
      <c r="GID52"/>
      <c r="GIF52"/>
      <c r="GIH52"/>
      <c r="GIJ52"/>
      <c r="GIL52"/>
      <c r="GIN52"/>
      <c r="GIP52"/>
      <c r="GIR52"/>
      <c r="GIT52"/>
      <c r="GIV52"/>
      <c r="GIX52"/>
      <c r="GIZ52"/>
      <c r="GJB52"/>
      <c r="GJD52"/>
      <c r="GJF52"/>
      <c r="GJH52"/>
      <c r="GJJ52"/>
      <c r="GJL52"/>
      <c r="GJN52"/>
      <c r="GJP52"/>
      <c r="GJR52"/>
      <c r="GJT52"/>
      <c r="GJV52"/>
      <c r="GJX52"/>
      <c r="GJZ52"/>
      <c r="GKB52"/>
      <c r="GKD52"/>
      <c r="GKF52"/>
      <c r="GKH52"/>
      <c r="GKJ52"/>
      <c r="GKL52"/>
      <c r="GKN52"/>
      <c r="GKP52"/>
      <c r="GKR52"/>
      <c r="GKT52"/>
      <c r="GKV52"/>
      <c r="GKX52"/>
      <c r="GKZ52"/>
      <c r="GLB52"/>
      <c r="GLD52"/>
      <c r="GLF52"/>
      <c r="GLH52"/>
      <c r="GLJ52"/>
      <c r="GLL52"/>
      <c r="GLN52"/>
      <c r="GLP52"/>
      <c r="GLR52"/>
      <c r="GLT52"/>
      <c r="GLV52"/>
      <c r="GLX52"/>
      <c r="GLZ52"/>
      <c r="GMB52"/>
      <c r="GMD52"/>
      <c r="GMF52"/>
      <c r="GMH52"/>
      <c r="GMJ52"/>
      <c r="GML52"/>
      <c r="GMN52"/>
      <c r="GMP52"/>
      <c r="GMR52"/>
      <c r="GMT52"/>
      <c r="GMV52"/>
      <c r="GMX52"/>
      <c r="GMZ52"/>
      <c r="GNB52"/>
      <c r="GND52"/>
      <c r="GNF52"/>
      <c r="GNH52"/>
      <c r="GNJ52"/>
      <c r="GNL52"/>
      <c r="GNN52"/>
      <c r="GNP52"/>
      <c r="GNR52"/>
      <c r="GNT52"/>
      <c r="GNV52"/>
      <c r="GNX52"/>
      <c r="GNZ52"/>
      <c r="GOB52"/>
      <c r="GOD52"/>
      <c r="GOF52"/>
      <c r="GOH52"/>
      <c r="GOJ52"/>
      <c r="GOL52"/>
      <c r="GON52"/>
      <c r="GOP52"/>
      <c r="GOR52"/>
      <c r="GOT52"/>
      <c r="GOV52"/>
      <c r="GOX52"/>
      <c r="GOZ52"/>
      <c r="GPB52"/>
      <c r="GPD52"/>
      <c r="GPF52"/>
      <c r="GPH52"/>
      <c r="GPJ52"/>
      <c r="GPL52"/>
      <c r="GPN52"/>
      <c r="GPP52"/>
      <c r="GPR52"/>
      <c r="GPT52"/>
      <c r="GPV52"/>
      <c r="GPX52"/>
      <c r="GPZ52"/>
      <c r="GQB52"/>
      <c r="GQD52"/>
      <c r="GQF52"/>
      <c r="GQH52"/>
      <c r="GQJ52"/>
      <c r="GQL52"/>
      <c r="GQN52"/>
      <c r="GQP52"/>
      <c r="GQR52"/>
      <c r="GQT52"/>
      <c r="GQV52"/>
      <c r="GQX52"/>
      <c r="GQZ52"/>
      <c r="GRB52"/>
      <c r="GRD52"/>
      <c r="GRF52"/>
      <c r="GRH52"/>
      <c r="GRJ52"/>
      <c r="GRL52"/>
      <c r="GRN52"/>
      <c r="GRP52"/>
      <c r="GRR52"/>
      <c r="GRT52"/>
      <c r="GRV52"/>
      <c r="GRX52"/>
      <c r="GRZ52"/>
      <c r="GSB52"/>
      <c r="GSD52"/>
      <c r="GSF52"/>
      <c r="GSH52"/>
      <c r="GSJ52"/>
      <c r="GSL52"/>
      <c r="GSN52"/>
      <c r="GSP52"/>
      <c r="GSR52"/>
      <c r="GST52"/>
      <c r="GSV52"/>
      <c r="GSX52"/>
      <c r="GSZ52"/>
      <c r="GTB52"/>
      <c r="GTD52"/>
      <c r="GTF52"/>
      <c r="GTH52"/>
      <c r="GTJ52"/>
      <c r="GTL52"/>
      <c r="GTN52"/>
      <c r="GTP52"/>
      <c r="GTR52"/>
      <c r="GTT52"/>
      <c r="GTV52"/>
      <c r="GTX52"/>
      <c r="GTZ52"/>
      <c r="GUB52"/>
      <c r="GUD52"/>
      <c r="GUF52"/>
      <c r="GUH52"/>
      <c r="GUJ52"/>
      <c r="GUL52"/>
      <c r="GUN52"/>
      <c r="GUP52"/>
      <c r="GUR52"/>
      <c r="GUT52"/>
      <c r="GUV52"/>
      <c r="GUX52"/>
      <c r="GUZ52"/>
      <c r="GVB52"/>
      <c r="GVD52"/>
      <c r="GVF52"/>
      <c r="GVH52"/>
      <c r="GVJ52"/>
      <c r="GVL52"/>
      <c r="GVN52"/>
      <c r="GVP52"/>
      <c r="GVR52"/>
      <c r="GVT52"/>
      <c r="GVV52"/>
      <c r="GVX52"/>
      <c r="GVZ52"/>
      <c r="GWB52"/>
      <c r="GWD52"/>
      <c r="GWF52"/>
      <c r="GWH52"/>
      <c r="GWJ52"/>
      <c r="GWL52"/>
      <c r="GWN52"/>
      <c r="GWP52"/>
      <c r="GWR52"/>
      <c r="GWT52"/>
      <c r="GWV52"/>
      <c r="GWX52"/>
      <c r="GWZ52"/>
      <c r="GXB52"/>
      <c r="GXD52"/>
      <c r="GXF52"/>
      <c r="GXH52"/>
      <c r="GXJ52"/>
      <c r="GXL52"/>
      <c r="GXN52"/>
      <c r="GXP52"/>
      <c r="GXR52"/>
      <c r="GXT52"/>
      <c r="GXV52"/>
      <c r="GXX52"/>
      <c r="GXZ52"/>
      <c r="GYB52"/>
      <c r="GYD52"/>
      <c r="GYF52"/>
      <c r="GYH52"/>
      <c r="GYJ52"/>
      <c r="GYL52"/>
      <c r="GYN52"/>
      <c r="GYP52"/>
      <c r="GYR52"/>
      <c r="GYT52"/>
      <c r="GYV52"/>
      <c r="GYX52"/>
      <c r="GYZ52"/>
      <c r="GZB52"/>
      <c r="GZD52"/>
      <c r="GZF52"/>
      <c r="GZH52"/>
      <c r="GZJ52"/>
      <c r="GZL52"/>
      <c r="GZN52"/>
      <c r="GZP52"/>
      <c r="GZR52"/>
      <c r="GZT52"/>
      <c r="GZV52"/>
      <c r="GZX52"/>
      <c r="GZZ52"/>
      <c r="HAB52"/>
      <c r="HAD52"/>
      <c r="HAF52"/>
      <c r="HAH52"/>
      <c r="HAJ52"/>
      <c r="HAL52"/>
      <c r="HAN52"/>
      <c r="HAP52"/>
      <c r="HAR52"/>
      <c r="HAT52"/>
      <c r="HAV52"/>
      <c r="HAX52"/>
      <c r="HAZ52"/>
      <c r="HBB52"/>
      <c r="HBD52"/>
      <c r="HBF52"/>
      <c r="HBH52"/>
      <c r="HBJ52"/>
      <c r="HBL52"/>
      <c r="HBN52"/>
      <c r="HBP52"/>
      <c r="HBR52"/>
      <c r="HBT52"/>
      <c r="HBV52"/>
      <c r="HBX52"/>
      <c r="HBZ52"/>
      <c r="HCB52"/>
      <c r="HCD52"/>
      <c r="HCF52"/>
      <c r="HCH52"/>
      <c r="HCJ52"/>
      <c r="HCL52"/>
      <c r="HCN52"/>
      <c r="HCP52"/>
      <c r="HCR52"/>
      <c r="HCT52"/>
      <c r="HCV52"/>
      <c r="HCX52"/>
      <c r="HCZ52"/>
      <c r="HDB52"/>
      <c r="HDD52"/>
      <c r="HDF52"/>
      <c r="HDH52"/>
      <c r="HDJ52"/>
      <c r="HDL52"/>
      <c r="HDN52"/>
      <c r="HDP52"/>
      <c r="HDR52"/>
      <c r="HDT52"/>
      <c r="HDV52"/>
      <c r="HDX52"/>
      <c r="HDZ52"/>
      <c r="HEB52"/>
      <c r="HED52"/>
      <c r="HEF52"/>
      <c r="HEH52"/>
      <c r="HEJ52"/>
      <c r="HEL52"/>
      <c r="HEN52"/>
      <c r="HEP52"/>
      <c r="HER52"/>
      <c r="HET52"/>
      <c r="HEV52"/>
      <c r="HEX52"/>
      <c r="HEZ52"/>
      <c r="HFB52"/>
      <c r="HFD52"/>
      <c r="HFF52"/>
      <c r="HFH52"/>
      <c r="HFJ52"/>
      <c r="HFL52"/>
      <c r="HFN52"/>
      <c r="HFP52"/>
      <c r="HFR52"/>
      <c r="HFT52"/>
      <c r="HFV52"/>
      <c r="HFX52"/>
      <c r="HFZ52"/>
      <c r="HGB52"/>
      <c r="HGD52"/>
      <c r="HGF52"/>
      <c r="HGH52"/>
      <c r="HGJ52"/>
      <c r="HGL52"/>
      <c r="HGN52"/>
      <c r="HGP52"/>
      <c r="HGR52"/>
      <c r="HGT52"/>
      <c r="HGV52"/>
      <c r="HGX52"/>
      <c r="HGZ52"/>
      <c r="HHB52"/>
      <c r="HHD52"/>
      <c r="HHF52"/>
      <c r="HHH52"/>
      <c r="HHJ52"/>
      <c r="HHL52"/>
      <c r="HHN52"/>
      <c r="HHP52"/>
      <c r="HHR52"/>
      <c r="HHT52"/>
      <c r="HHV52"/>
      <c r="HHX52"/>
      <c r="HHZ52"/>
      <c r="HIB52"/>
      <c r="HID52"/>
      <c r="HIF52"/>
      <c r="HIH52"/>
      <c r="HIJ52"/>
      <c r="HIL52"/>
      <c r="HIN52"/>
      <c r="HIP52"/>
      <c r="HIR52"/>
      <c r="HIT52"/>
      <c r="HIV52"/>
      <c r="HIX52"/>
      <c r="HIZ52"/>
      <c r="HJB52"/>
      <c r="HJD52"/>
      <c r="HJF52"/>
      <c r="HJH52"/>
      <c r="HJJ52"/>
      <c r="HJL52"/>
      <c r="HJN52"/>
      <c r="HJP52"/>
      <c r="HJR52"/>
      <c r="HJT52"/>
      <c r="HJV52"/>
      <c r="HJX52"/>
      <c r="HJZ52"/>
      <c r="HKB52"/>
      <c r="HKD52"/>
      <c r="HKF52"/>
      <c r="HKH52"/>
      <c r="HKJ52"/>
      <c r="HKL52"/>
      <c r="HKN52"/>
      <c r="HKP52"/>
      <c r="HKR52"/>
      <c r="HKT52"/>
      <c r="HKV52"/>
      <c r="HKX52"/>
      <c r="HKZ52"/>
      <c r="HLB52"/>
      <c r="HLD52"/>
      <c r="HLF52"/>
      <c r="HLH52"/>
      <c r="HLJ52"/>
      <c r="HLL52"/>
      <c r="HLN52"/>
      <c r="HLP52"/>
      <c r="HLR52"/>
      <c r="HLT52"/>
      <c r="HLV52"/>
      <c r="HLX52"/>
      <c r="HLZ52"/>
      <c r="HMB52"/>
      <c r="HMD52"/>
      <c r="HMF52"/>
      <c r="HMH52"/>
      <c r="HMJ52"/>
      <c r="HML52"/>
      <c r="HMN52"/>
      <c r="HMP52"/>
      <c r="HMR52"/>
      <c r="HMT52"/>
      <c r="HMV52"/>
      <c r="HMX52"/>
      <c r="HMZ52"/>
      <c r="HNB52"/>
      <c r="HND52"/>
      <c r="HNF52"/>
      <c r="HNH52"/>
      <c r="HNJ52"/>
      <c r="HNL52"/>
      <c r="HNN52"/>
      <c r="HNP52"/>
      <c r="HNR52"/>
      <c r="HNT52"/>
      <c r="HNV52"/>
      <c r="HNX52"/>
      <c r="HNZ52"/>
      <c r="HOB52"/>
      <c r="HOD52"/>
      <c r="HOF52"/>
      <c r="HOH52"/>
      <c r="HOJ52"/>
      <c r="HOL52"/>
      <c r="HON52"/>
      <c r="HOP52"/>
      <c r="HOR52"/>
      <c r="HOT52"/>
      <c r="HOV52"/>
      <c r="HOX52"/>
      <c r="HOZ52"/>
      <c r="HPB52"/>
      <c r="HPD52"/>
      <c r="HPF52"/>
      <c r="HPH52"/>
      <c r="HPJ52"/>
      <c r="HPL52"/>
      <c r="HPN52"/>
      <c r="HPP52"/>
      <c r="HPR52"/>
      <c r="HPT52"/>
      <c r="HPV52"/>
      <c r="HPX52"/>
      <c r="HPZ52"/>
      <c r="HQB52"/>
      <c r="HQD52"/>
      <c r="HQF52"/>
      <c r="HQH52"/>
      <c r="HQJ52"/>
      <c r="HQL52"/>
      <c r="HQN52"/>
      <c r="HQP52"/>
      <c r="HQR52"/>
      <c r="HQT52"/>
      <c r="HQV52"/>
      <c r="HQX52"/>
      <c r="HQZ52"/>
      <c r="HRB52"/>
      <c r="HRD52"/>
      <c r="HRF52"/>
      <c r="HRH52"/>
      <c r="HRJ52"/>
      <c r="HRL52"/>
      <c r="HRN52"/>
      <c r="HRP52"/>
      <c r="HRR52"/>
      <c r="HRT52"/>
      <c r="HRV52"/>
      <c r="HRX52"/>
      <c r="HRZ52"/>
      <c r="HSB52"/>
      <c r="HSD52"/>
      <c r="HSF52"/>
      <c r="HSH52"/>
      <c r="HSJ52"/>
      <c r="HSL52"/>
      <c r="HSN52"/>
      <c r="HSP52"/>
      <c r="HSR52"/>
      <c r="HST52"/>
      <c r="HSV52"/>
      <c r="HSX52"/>
      <c r="HSZ52"/>
      <c r="HTB52"/>
      <c r="HTD52"/>
      <c r="HTF52"/>
      <c r="HTH52"/>
      <c r="HTJ52"/>
      <c r="HTL52"/>
      <c r="HTN52"/>
      <c r="HTP52"/>
      <c r="HTR52"/>
      <c r="HTT52"/>
      <c r="HTV52"/>
      <c r="HTX52"/>
      <c r="HTZ52"/>
      <c r="HUB52"/>
      <c r="HUD52"/>
      <c r="HUF52"/>
      <c r="HUH52"/>
      <c r="HUJ52"/>
      <c r="HUL52"/>
      <c r="HUN52"/>
      <c r="HUP52"/>
      <c r="HUR52"/>
      <c r="HUT52"/>
      <c r="HUV52"/>
      <c r="HUX52"/>
      <c r="HUZ52"/>
      <c r="HVB52"/>
      <c r="HVD52"/>
      <c r="HVF52"/>
      <c r="HVH52"/>
      <c r="HVJ52"/>
      <c r="HVL52"/>
      <c r="HVN52"/>
      <c r="HVP52"/>
      <c r="HVR52"/>
      <c r="HVT52"/>
      <c r="HVV52"/>
      <c r="HVX52"/>
      <c r="HVZ52"/>
      <c r="HWB52"/>
      <c r="HWD52"/>
      <c r="HWF52"/>
      <c r="HWH52"/>
      <c r="HWJ52"/>
      <c r="HWL52"/>
      <c r="HWN52"/>
      <c r="HWP52"/>
      <c r="HWR52"/>
      <c r="HWT52"/>
      <c r="HWV52"/>
      <c r="HWX52"/>
      <c r="HWZ52"/>
      <c r="HXB52"/>
      <c r="HXD52"/>
      <c r="HXF52"/>
      <c r="HXH52"/>
      <c r="HXJ52"/>
      <c r="HXL52"/>
      <c r="HXN52"/>
      <c r="HXP52"/>
      <c r="HXR52"/>
      <c r="HXT52"/>
      <c r="HXV52"/>
      <c r="HXX52"/>
      <c r="HXZ52"/>
      <c r="HYB52"/>
      <c r="HYD52"/>
      <c r="HYF52"/>
      <c r="HYH52"/>
      <c r="HYJ52"/>
      <c r="HYL52"/>
      <c r="HYN52"/>
      <c r="HYP52"/>
      <c r="HYR52"/>
      <c r="HYT52"/>
      <c r="HYV52"/>
      <c r="HYX52"/>
      <c r="HYZ52"/>
      <c r="HZB52"/>
      <c r="HZD52"/>
      <c r="HZF52"/>
      <c r="HZH52"/>
      <c r="HZJ52"/>
      <c r="HZL52"/>
      <c r="HZN52"/>
      <c r="HZP52"/>
      <c r="HZR52"/>
      <c r="HZT52"/>
      <c r="HZV52"/>
      <c r="HZX52"/>
      <c r="HZZ52"/>
      <c r="IAB52"/>
      <c r="IAD52"/>
      <c r="IAF52"/>
      <c r="IAH52"/>
      <c r="IAJ52"/>
      <c r="IAL52"/>
      <c r="IAN52"/>
      <c r="IAP52"/>
      <c r="IAR52"/>
      <c r="IAT52"/>
      <c r="IAV52"/>
      <c r="IAX52"/>
      <c r="IAZ52"/>
      <c r="IBB52"/>
      <c r="IBD52"/>
      <c r="IBF52"/>
      <c r="IBH52"/>
      <c r="IBJ52"/>
      <c r="IBL52"/>
      <c r="IBN52"/>
      <c r="IBP52"/>
      <c r="IBR52"/>
      <c r="IBT52"/>
      <c r="IBV52"/>
      <c r="IBX52"/>
      <c r="IBZ52"/>
      <c r="ICB52"/>
      <c r="ICD52"/>
      <c r="ICF52"/>
      <c r="ICH52"/>
      <c r="ICJ52"/>
      <c r="ICL52"/>
      <c r="ICN52"/>
      <c r="ICP52"/>
      <c r="ICR52"/>
      <c r="ICT52"/>
      <c r="ICV52"/>
      <c r="ICX52"/>
      <c r="ICZ52"/>
      <c r="IDB52"/>
      <c r="IDD52"/>
      <c r="IDF52"/>
      <c r="IDH52"/>
      <c r="IDJ52"/>
      <c r="IDL52"/>
      <c r="IDN52"/>
      <c r="IDP52"/>
      <c r="IDR52"/>
      <c r="IDT52"/>
      <c r="IDV52"/>
      <c r="IDX52"/>
      <c r="IDZ52"/>
      <c r="IEB52"/>
      <c r="IED52"/>
      <c r="IEF52"/>
      <c r="IEH52"/>
      <c r="IEJ52"/>
      <c r="IEL52"/>
      <c r="IEN52"/>
      <c r="IEP52"/>
      <c r="IER52"/>
      <c r="IET52"/>
      <c r="IEV52"/>
      <c r="IEX52"/>
      <c r="IEZ52"/>
      <c r="IFB52"/>
      <c r="IFD52"/>
      <c r="IFF52"/>
      <c r="IFH52"/>
      <c r="IFJ52"/>
      <c r="IFL52"/>
      <c r="IFN52"/>
      <c r="IFP52"/>
      <c r="IFR52"/>
      <c r="IFT52"/>
      <c r="IFV52"/>
      <c r="IFX52"/>
      <c r="IFZ52"/>
      <c r="IGB52"/>
      <c r="IGD52"/>
      <c r="IGF52"/>
      <c r="IGH52"/>
      <c r="IGJ52"/>
      <c r="IGL52"/>
      <c r="IGN52"/>
      <c r="IGP52"/>
      <c r="IGR52"/>
      <c r="IGT52"/>
      <c r="IGV52"/>
      <c r="IGX52"/>
      <c r="IGZ52"/>
      <c r="IHB52"/>
      <c r="IHD52"/>
      <c r="IHF52"/>
      <c r="IHH52"/>
      <c r="IHJ52"/>
      <c r="IHL52"/>
      <c r="IHN52"/>
      <c r="IHP52"/>
      <c r="IHR52"/>
      <c r="IHT52"/>
      <c r="IHV52"/>
      <c r="IHX52"/>
      <c r="IHZ52"/>
      <c r="IIB52"/>
      <c r="IID52"/>
      <c r="IIF52"/>
      <c r="IIH52"/>
      <c r="IIJ52"/>
      <c r="IIL52"/>
      <c r="IIN52"/>
      <c r="IIP52"/>
      <c r="IIR52"/>
      <c r="IIT52"/>
      <c r="IIV52"/>
      <c r="IIX52"/>
      <c r="IIZ52"/>
      <c r="IJB52"/>
      <c r="IJD52"/>
      <c r="IJF52"/>
      <c r="IJH52"/>
      <c r="IJJ52"/>
      <c r="IJL52"/>
      <c r="IJN52"/>
      <c r="IJP52"/>
      <c r="IJR52"/>
      <c r="IJT52"/>
      <c r="IJV52"/>
      <c r="IJX52"/>
      <c r="IJZ52"/>
      <c r="IKB52"/>
      <c r="IKD52"/>
      <c r="IKF52"/>
      <c r="IKH52"/>
      <c r="IKJ52"/>
      <c r="IKL52"/>
      <c r="IKN52"/>
      <c r="IKP52"/>
      <c r="IKR52"/>
      <c r="IKT52"/>
      <c r="IKV52"/>
      <c r="IKX52"/>
      <c r="IKZ52"/>
      <c r="ILB52"/>
      <c r="ILD52"/>
      <c r="ILF52"/>
      <c r="ILH52"/>
      <c r="ILJ52"/>
      <c r="ILL52"/>
      <c r="ILN52"/>
      <c r="ILP52"/>
      <c r="ILR52"/>
      <c r="ILT52"/>
      <c r="ILV52"/>
      <c r="ILX52"/>
      <c r="ILZ52"/>
      <c r="IMB52"/>
      <c r="IMD52"/>
      <c r="IMF52"/>
      <c r="IMH52"/>
      <c r="IMJ52"/>
      <c r="IML52"/>
      <c r="IMN52"/>
      <c r="IMP52"/>
      <c r="IMR52"/>
      <c r="IMT52"/>
      <c r="IMV52"/>
      <c r="IMX52"/>
      <c r="IMZ52"/>
      <c r="INB52"/>
      <c r="IND52"/>
      <c r="INF52"/>
      <c r="INH52"/>
      <c r="INJ52"/>
      <c r="INL52"/>
      <c r="INN52"/>
      <c r="INP52"/>
      <c r="INR52"/>
      <c r="INT52"/>
      <c r="INV52"/>
      <c r="INX52"/>
      <c r="INZ52"/>
      <c r="IOB52"/>
      <c r="IOD52"/>
      <c r="IOF52"/>
      <c r="IOH52"/>
      <c r="IOJ52"/>
      <c r="IOL52"/>
      <c r="ION52"/>
      <c r="IOP52"/>
      <c r="IOR52"/>
      <c r="IOT52"/>
      <c r="IOV52"/>
      <c r="IOX52"/>
      <c r="IOZ52"/>
      <c r="IPB52"/>
      <c r="IPD52"/>
      <c r="IPF52"/>
      <c r="IPH52"/>
      <c r="IPJ52"/>
      <c r="IPL52"/>
      <c r="IPN52"/>
      <c r="IPP52"/>
      <c r="IPR52"/>
      <c r="IPT52"/>
      <c r="IPV52"/>
      <c r="IPX52"/>
      <c r="IPZ52"/>
      <c r="IQB52"/>
      <c r="IQD52"/>
      <c r="IQF52"/>
      <c r="IQH52"/>
      <c r="IQJ52"/>
      <c r="IQL52"/>
      <c r="IQN52"/>
      <c r="IQP52"/>
      <c r="IQR52"/>
      <c r="IQT52"/>
      <c r="IQV52"/>
      <c r="IQX52"/>
      <c r="IQZ52"/>
      <c r="IRB52"/>
      <c r="IRD52"/>
      <c r="IRF52"/>
      <c r="IRH52"/>
      <c r="IRJ52"/>
      <c r="IRL52"/>
      <c r="IRN52"/>
      <c r="IRP52"/>
      <c r="IRR52"/>
      <c r="IRT52"/>
      <c r="IRV52"/>
      <c r="IRX52"/>
      <c r="IRZ52"/>
      <c r="ISB52"/>
      <c r="ISD52"/>
      <c r="ISF52"/>
      <c r="ISH52"/>
      <c r="ISJ52"/>
      <c r="ISL52"/>
      <c r="ISN52"/>
      <c r="ISP52"/>
      <c r="ISR52"/>
      <c r="IST52"/>
      <c r="ISV52"/>
      <c r="ISX52"/>
      <c r="ISZ52"/>
      <c r="ITB52"/>
      <c r="ITD52"/>
      <c r="ITF52"/>
      <c r="ITH52"/>
      <c r="ITJ52"/>
      <c r="ITL52"/>
      <c r="ITN52"/>
      <c r="ITP52"/>
      <c r="ITR52"/>
      <c r="ITT52"/>
      <c r="ITV52"/>
      <c r="ITX52"/>
      <c r="ITZ52"/>
      <c r="IUB52"/>
      <c r="IUD52"/>
      <c r="IUF52"/>
      <c r="IUH52"/>
      <c r="IUJ52"/>
      <c r="IUL52"/>
      <c r="IUN52"/>
      <c r="IUP52"/>
      <c r="IUR52"/>
      <c r="IUT52"/>
      <c r="IUV52"/>
      <c r="IUX52"/>
      <c r="IUZ52"/>
      <c r="IVB52"/>
      <c r="IVD52"/>
      <c r="IVF52"/>
      <c r="IVH52"/>
      <c r="IVJ52"/>
      <c r="IVL52"/>
      <c r="IVN52"/>
      <c r="IVP52"/>
      <c r="IVR52"/>
      <c r="IVT52"/>
      <c r="IVV52"/>
      <c r="IVX52"/>
      <c r="IVZ52"/>
      <c r="IWB52"/>
      <c r="IWD52"/>
      <c r="IWF52"/>
      <c r="IWH52"/>
      <c r="IWJ52"/>
      <c r="IWL52"/>
      <c r="IWN52"/>
      <c r="IWP52"/>
      <c r="IWR52"/>
      <c r="IWT52"/>
      <c r="IWV52"/>
      <c r="IWX52"/>
      <c r="IWZ52"/>
      <c r="IXB52"/>
      <c r="IXD52"/>
      <c r="IXF52"/>
      <c r="IXH52"/>
      <c r="IXJ52"/>
      <c r="IXL52"/>
      <c r="IXN52"/>
      <c r="IXP52"/>
      <c r="IXR52"/>
      <c r="IXT52"/>
      <c r="IXV52"/>
      <c r="IXX52"/>
      <c r="IXZ52"/>
      <c r="IYB52"/>
      <c r="IYD52"/>
      <c r="IYF52"/>
      <c r="IYH52"/>
      <c r="IYJ52"/>
      <c r="IYL52"/>
      <c r="IYN52"/>
      <c r="IYP52"/>
      <c r="IYR52"/>
      <c r="IYT52"/>
      <c r="IYV52"/>
      <c r="IYX52"/>
      <c r="IYZ52"/>
      <c r="IZB52"/>
      <c r="IZD52"/>
      <c r="IZF52"/>
      <c r="IZH52"/>
      <c r="IZJ52"/>
      <c r="IZL52"/>
      <c r="IZN52"/>
      <c r="IZP52"/>
      <c r="IZR52"/>
      <c r="IZT52"/>
      <c r="IZV52"/>
      <c r="IZX52"/>
      <c r="IZZ52"/>
      <c r="JAB52"/>
      <c r="JAD52"/>
      <c r="JAF52"/>
      <c r="JAH52"/>
      <c r="JAJ52"/>
      <c r="JAL52"/>
      <c r="JAN52"/>
      <c r="JAP52"/>
      <c r="JAR52"/>
      <c r="JAT52"/>
      <c r="JAV52"/>
      <c r="JAX52"/>
      <c r="JAZ52"/>
      <c r="JBB52"/>
      <c r="JBD52"/>
      <c r="JBF52"/>
      <c r="JBH52"/>
      <c r="JBJ52"/>
      <c r="JBL52"/>
      <c r="JBN52"/>
      <c r="JBP52"/>
      <c r="JBR52"/>
      <c r="JBT52"/>
      <c r="JBV52"/>
      <c r="JBX52"/>
      <c r="JBZ52"/>
      <c r="JCB52"/>
      <c r="JCD52"/>
      <c r="JCF52"/>
      <c r="JCH52"/>
      <c r="JCJ52"/>
      <c r="JCL52"/>
      <c r="JCN52"/>
      <c r="JCP52"/>
      <c r="JCR52"/>
      <c r="JCT52"/>
      <c r="JCV52"/>
      <c r="JCX52"/>
      <c r="JCZ52"/>
      <c r="JDB52"/>
      <c r="JDD52"/>
      <c r="JDF52"/>
      <c r="JDH52"/>
      <c r="JDJ52"/>
      <c r="JDL52"/>
      <c r="JDN52"/>
      <c r="JDP52"/>
      <c r="JDR52"/>
      <c r="JDT52"/>
      <c r="JDV52"/>
      <c r="JDX52"/>
      <c r="JDZ52"/>
      <c r="JEB52"/>
      <c r="JED52"/>
      <c r="JEF52"/>
      <c r="JEH52"/>
      <c r="JEJ52"/>
      <c r="JEL52"/>
      <c r="JEN52"/>
      <c r="JEP52"/>
      <c r="JER52"/>
      <c r="JET52"/>
      <c r="JEV52"/>
      <c r="JEX52"/>
      <c r="JEZ52"/>
      <c r="JFB52"/>
      <c r="JFD52"/>
      <c r="JFF52"/>
      <c r="JFH52"/>
      <c r="JFJ52"/>
      <c r="JFL52"/>
      <c r="JFN52"/>
      <c r="JFP52"/>
      <c r="JFR52"/>
      <c r="JFT52"/>
      <c r="JFV52"/>
      <c r="JFX52"/>
      <c r="JFZ52"/>
      <c r="JGB52"/>
      <c r="JGD52"/>
      <c r="JGF52"/>
      <c r="JGH52"/>
      <c r="JGJ52"/>
      <c r="JGL52"/>
      <c r="JGN52"/>
      <c r="JGP52"/>
      <c r="JGR52"/>
      <c r="JGT52"/>
      <c r="JGV52"/>
      <c r="JGX52"/>
      <c r="JGZ52"/>
      <c r="JHB52"/>
      <c r="JHD52"/>
      <c r="JHF52"/>
      <c r="JHH52"/>
      <c r="JHJ52"/>
      <c r="JHL52"/>
      <c r="JHN52"/>
      <c r="JHP52"/>
      <c r="JHR52"/>
      <c r="JHT52"/>
      <c r="JHV52"/>
      <c r="JHX52"/>
      <c r="JHZ52"/>
      <c r="JIB52"/>
      <c r="JID52"/>
      <c r="JIF52"/>
      <c r="JIH52"/>
      <c r="JIJ52"/>
      <c r="JIL52"/>
      <c r="JIN52"/>
      <c r="JIP52"/>
      <c r="JIR52"/>
      <c r="JIT52"/>
      <c r="JIV52"/>
      <c r="JIX52"/>
      <c r="JIZ52"/>
      <c r="JJB52"/>
      <c r="JJD52"/>
      <c r="JJF52"/>
      <c r="JJH52"/>
      <c r="JJJ52"/>
      <c r="JJL52"/>
      <c r="JJN52"/>
      <c r="JJP52"/>
      <c r="JJR52"/>
      <c r="JJT52"/>
      <c r="JJV52"/>
      <c r="JJX52"/>
      <c r="JJZ52"/>
      <c r="JKB52"/>
      <c r="JKD52"/>
      <c r="JKF52"/>
      <c r="JKH52"/>
      <c r="JKJ52"/>
      <c r="JKL52"/>
      <c r="JKN52"/>
      <c r="JKP52"/>
      <c r="JKR52"/>
      <c r="JKT52"/>
      <c r="JKV52"/>
      <c r="JKX52"/>
      <c r="JKZ52"/>
      <c r="JLB52"/>
      <c r="JLD52"/>
      <c r="JLF52"/>
      <c r="JLH52"/>
      <c r="JLJ52"/>
      <c r="JLL52"/>
      <c r="JLN52"/>
      <c r="JLP52"/>
      <c r="JLR52"/>
      <c r="JLT52"/>
      <c r="JLV52"/>
      <c r="JLX52"/>
      <c r="JLZ52"/>
      <c r="JMB52"/>
      <c r="JMD52"/>
      <c r="JMF52"/>
      <c r="JMH52"/>
      <c r="JMJ52"/>
      <c r="JML52"/>
      <c r="JMN52"/>
      <c r="JMP52"/>
      <c r="JMR52"/>
      <c r="JMT52"/>
      <c r="JMV52"/>
      <c r="JMX52"/>
      <c r="JMZ52"/>
      <c r="JNB52"/>
      <c r="JND52"/>
      <c r="JNF52"/>
      <c r="JNH52"/>
      <c r="JNJ52"/>
      <c r="JNL52"/>
      <c r="JNN52"/>
      <c r="JNP52"/>
      <c r="JNR52"/>
      <c r="JNT52"/>
      <c r="JNV52"/>
      <c r="JNX52"/>
      <c r="JNZ52"/>
      <c r="JOB52"/>
      <c r="JOD52"/>
      <c r="JOF52"/>
      <c r="JOH52"/>
      <c r="JOJ52"/>
      <c r="JOL52"/>
      <c r="JON52"/>
      <c r="JOP52"/>
      <c r="JOR52"/>
      <c r="JOT52"/>
      <c r="JOV52"/>
      <c r="JOX52"/>
      <c r="JOZ52"/>
      <c r="JPB52"/>
      <c r="JPD52"/>
      <c r="JPF52"/>
      <c r="JPH52"/>
      <c r="JPJ52"/>
      <c r="JPL52"/>
      <c r="JPN52"/>
      <c r="JPP52"/>
      <c r="JPR52"/>
      <c r="JPT52"/>
      <c r="JPV52"/>
      <c r="JPX52"/>
      <c r="JPZ52"/>
      <c r="JQB52"/>
      <c r="JQD52"/>
      <c r="JQF52"/>
      <c r="JQH52"/>
      <c r="JQJ52"/>
      <c r="JQL52"/>
      <c r="JQN52"/>
      <c r="JQP52"/>
      <c r="JQR52"/>
      <c r="JQT52"/>
      <c r="JQV52"/>
      <c r="JQX52"/>
      <c r="JQZ52"/>
      <c r="JRB52"/>
      <c r="JRD52"/>
      <c r="JRF52"/>
      <c r="JRH52"/>
      <c r="JRJ52"/>
      <c r="JRL52"/>
      <c r="JRN52"/>
      <c r="JRP52"/>
      <c r="JRR52"/>
      <c r="JRT52"/>
      <c r="JRV52"/>
      <c r="JRX52"/>
      <c r="JRZ52"/>
      <c r="JSB52"/>
      <c r="JSD52"/>
      <c r="JSF52"/>
      <c r="JSH52"/>
      <c r="JSJ52"/>
      <c r="JSL52"/>
      <c r="JSN52"/>
      <c r="JSP52"/>
      <c r="JSR52"/>
      <c r="JST52"/>
      <c r="JSV52"/>
      <c r="JSX52"/>
      <c r="JSZ52"/>
      <c r="JTB52"/>
      <c r="JTD52"/>
      <c r="JTF52"/>
      <c r="JTH52"/>
      <c r="JTJ52"/>
      <c r="JTL52"/>
      <c r="JTN52"/>
      <c r="JTP52"/>
      <c r="JTR52"/>
      <c r="JTT52"/>
      <c r="JTV52"/>
      <c r="JTX52"/>
      <c r="JTZ52"/>
      <c r="JUB52"/>
      <c r="JUD52"/>
      <c r="JUF52"/>
      <c r="JUH52"/>
      <c r="JUJ52"/>
      <c r="JUL52"/>
      <c r="JUN52"/>
      <c r="JUP52"/>
      <c r="JUR52"/>
      <c r="JUT52"/>
      <c r="JUV52"/>
      <c r="JUX52"/>
      <c r="JUZ52"/>
      <c r="JVB52"/>
      <c r="JVD52"/>
      <c r="JVF52"/>
      <c r="JVH52"/>
      <c r="JVJ52"/>
      <c r="JVL52"/>
      <c r="JVN52"/>
      <c r="JVP52"/>
      <c r="JVR52"/>
      <c r="JVT52"/>
      <c r="JVV52"/>
      <c r="JVX52"/>
      <c r="JVZ52"/>
      <c r="JWB52"/>
      <c r="JWD52"/>
      <c r="JWF52"/>
      <c r="JWH52"/>
      <c r="JWJ52"/>
      <c r="JWL52"/>
      <c r="JWN52"/>
      <c r="JWP52"/>
      <c r="JWR52"/>
      <c r="JWT52"/>
      <c r="JWV52"/>
      <c r="JWX52"/>
      <c r="JWZ52"/>
      <c r="JXB52"/>
      <c r="JXD52"/>
      <c r="JXF52"/>
      <c r="JXH52"/>
      <c r="JXJ52"/>
      <c r="JXL52"/>
      <c r="JXN52"/>
      <c r="JXP52"/>
      <c r="JXR52"/>
      <c r="JXT52"/>
      <c r="JXV52"/>
      <c r="JXX52"/>
      <c r="JXZ52"/>
      <c r="JYB52"/>
      <c r="JYD52"/>
      <c r="JYF52"/>
      <c r="JYH52"/>
      <c r="JYJ52"/>
      <c r="JYL52"/>
      <c r="JYN52"/>
      <c r="JYP52"/>
      <c r="JYR52"/>
      <c r="JYT52"/>
      <c r="JYV52"/>
      <c r="JYX52"/>
      <c r="JYZ52"/>
      <c r="JZB52"/>
      <c r="JZD52"/>
      <c r="JZF52"/>
      <c r="JZH52"/>
      <c r="JZJ52"/>
      <c r="JZL52"/>
      <c r="JZN52"/>
      <c r="JZP52"/>
      <c r="JZR52"/>
      <c r="JZT52"/>
      <c r="JZV52"/>
      <c r="JZX52"/>
      <c r="JZZ52"/>
      <c r="KAB52"/>
      <c r="KAD52"/>
      <c r="KAF52"/>
      <c r="KAH52"/>
      <c r="KAJ52"/>
      <c r="KAL52"/>
      <c r="KAN52"/>
      <c r="KAP52"/>
      <c r="KAR52"/>
      <c r="KAT52"/>
      <c r="KAV52"/>
      <c r="KAX52"/>
      <c r="KAZ52"/>
      <c r="KBB52"/>
      <c r="KBD52"/>
      <c r="KBF52"/>
      <c r="KBH52"/>
      <c r="KBJ52"/>
      <c r="KBL52"/>
      <c r="KBN52"/>
      <c r="KBP52"/>
      <c r="KBR52"/>
      <c r="KBT52"/>
      <c r="KBV52"/>
      <c r="KBX52"/>
      <c r="KBZ52"/>
      <c r="KCB52"/>
      <c r="KCD52"/>
      <c r="KCF52"/>
      <c r="KCH52"/>
      <c r="KCJ52"/>
      <c r="KCL52"/>
      <c r="KCN52"/>
      <c r="KCP52"/>
      <c r="KCR52"/>
      <c r="KCT52"/>
      <c r="KCV52"/>
      <c r="KCX52"/>
      <c r="KCZ52"/>
      <c r="KDB52"/>
      <c r="KDD52"/>
      <c r="KDF52"/>
      <c r="KDH52"/>
      <c r="KDJ52"/>
      <c r="KDL52"/>
      <c r="KDN52"/>
      <c r="KDP52"/>
      <c r="KDR52"/>
      <c r="KDT52"/>
      <c r="KDV52"/>
      <c r="KDX52"/>
      <c r="KDZ52"/>
      <c r="KEB52"/>
      <c r="KED52"/>
      <c r="KEF52"/>
      <c r="KEH52"/>
      <c r="KEJ52"/>
      <c r="KEL52"/>
      <c r="KEN52"/>
      <c r="KEP52"/>
      <c r="KER52"/>
      <c r="KET52"/>
      <c r="KEV52"/>
      <c r="KEX52"/>
      <c r="KEZ52"/>
      <c r="KFB52"/>
      <c r="KFD52"/>
      <c r="KFF52"/>
      <c r="KFH52"/>
      <c r="KFJ52"/>
      <c r="KFL52"/>
      <c r="KFN52"/>
      <c r="KFP52"/>
      <c r="KFR52"/>
      <c r="KFT52"/>
      <c r="KFV52"/>
      <c r="KFX52"/>
      <c r="KFZ52"/>
      <c r="KGB52"/>
      <c r="KGD52"/>
      <c r="KGF52"/>
      <c r="KGH52"/>
      <c r="KGJ52"/>
      <c r="KGL52"/>
      <c r="KGN52"/>
      <c r="KGP52"/>
      <c r="KGR52"/>
      <c r="KGT52"/>
      <c r="KGV52"/>
      <c r="KGX52"/>
      <c r="KGZ52"/>
      <c r="KHB52"/>
      <c r="KHD52"/>
      <c r="KHF52"/>
      <c r="KHH52"/>
      <c r="KHJ52"/>
      <c r="KHL52"/>
      <c r="KHN52"/>
      <c r="KHP52"/>
      <c r="KHR52"/>
      <c r="KHT52"/>
      <c r="KHV52"/>
      <c r="KHX52"/>
      <c r="KHZ52"/>
      <c r="KIB52"/>
      <c r="KID52"/>
      <c r="KIF52"/>
      <c r="KIH52"/>
      <c r="KIJ52"/>
      <c r="KIL52"/>
      <c r="KIN52"/>
      <c r="KIP52"/>
      <c r="KIR52"/>
      <c r="KIT52"/>
      <c r="KIV52"/>
      <c r="KIX52"/>
      <c r="KIZ52"/>
      <c r="KJB52"/>
      <c r="KJD52"/>
      <c r="KJF52"/>
      <c r="KJH52"/>
      <c r="KJJ52"/>
      <c r="KJL52"/>
      <c r="KJN52"/>
      <c r="KJP52"/>
      <c r="KJR52"/>
      <c r="KJT52"/>
      <c r="KJV52"/>
      <c r="KJX52"/>
      <c r="KJZ52"/>
      <c r="KKB52"/>
      <c r="KKD52"/>
      <c r="KKF52"/>
      <c r="KKH52"/>
      <c r="KKJ52"/>
      <c r="KKL52"/>
      <c r="KKN52"/>
      <c r="KKP52"/>
      <c r="KKR52"/>
      <c r="KKT52"/>
      <c r="KKV52"/>
      <c r="KKX52"/>
      <c r="KKZ52"/>
      <c r="KLB52"/>
      <c r="KLD52"/>
      <c r="KLF52"/>
      <c r="KLH52"/>
      <c r="KLJ52"/>
      <c r="KLL52"/>
      <c r="KLN52"/>
      <c r="KLP52"/>
      <c r="KLR52"/>
      <c r="KLT52"/>
      <c r="KLV52"/>
      <c r="KLX52"/>
      <c r="KLZ52"/>
      <c r="KMB52"/>
      <c r="KMD52"/>
      <c r="KMF52"/>
      <c r="KMH52"/>
      <c r="KMJ52"/>
      <c r="KML52"/>
      <c r="KMN52"/>
      <c r="KMP52"/>
      <c r="KMR52"/>
      <c r="KMT52"/>
      <c r="KMV52"/>
      <c r="KMX52"/>
      <c r="KMZ52"/>
      <c r="KNB52"/>
      <c r="KND52"/>
      <c r="KNF52"/>
      <c r="KNH52"/>
      <c r="KNJ52"/>
      <c r="KNL52"/>
      <c r="KNN52"/>
      <c r="KNP52"/>
      <c r="KNR52"/>
      <c r="KNT52"/>
      <c r="KNV52"/>
      <c r="KNX52"/>
      <c r="KNZ52"/>
      <c r="KOB52"/>
      <c r="KOD52"/>
      <c r="KOF52"/>
      <c r="KOH52"/>
      <c r="KOJ52"/>
      <c r="KOL52"/>
      <c r="KON52"/>
      <c r="KOP52"/>
      <c r="KOR52"/>
      <c r="KOT52"/>
      <c r="KOV52"/>
      <c r="KOX52"/>
      <c r="KOZ52"/>
      <c r="KPB52"/>
      <c r="KPD52"/>
      <c r="KPF52"/>
      <c r="KPH52"/>
      <c r="KPJ52"/>
      <c r="KPL52"/>
      <c r="KPN52"/>
      <c r="KPP52"/>
      <c r="KPR52"/>
      <c r="KPT52"/>
      <c r="KPV52"/>
      <c r="KPX52"/>
      <c r="KPZ52"/>
      <c r="KQB52"/>
      <c r="KQD52"/>
      <c r="KQF52"/>
      <c r="KQH52"/>
      <c r="KQJ52"/>
      <c r="KQL52"/>
      <c r="KQN52"/>
      <c r="KQP52"/>
      <c r="KQR52"/>
      <c r="KQT52"/>
      <c r="KQV52"/>
      <c r="KQX52"/>
      <c r="KQZ52"/>
      <c r="KRB52"/>
      <c r="KRD52"/>
      <c r="KRF52"/>
      <c r="KRH52"/>
      <c r="KRJ52"/>
      <c r="KRL52"/>
      <c r="KRN52"/>
      <c r="KRP52"/>
      <c r="KRR52"/>
      <c r="KRT52"/>
      <c r="KRV52"/>
      <c r="KRX52"/>
      <c r="KRZ52"/>
      <c r="KSB52"/>
      <c r="KSD52"/>
      <c r="KSF52"/>
      <c r="KSH52"/>
      <c r="KSJ52"/>
      <c r="KSL52"/>
      <c r="KSN52"/>
      <c r="KSP52"/>
      <c r="KSR52"/>
      <c r="KST52"/>
      <c r="KSV52"/>
      <c r="KSX52"/>
      <c r="KSZ52"/>
      <c r="KTB52"/>
      <c r="KTD52"/>
      <c r="KTF52"/>
      <c r="KTH52"/>
      <c r="KTJ52"/>
      <c r="KTL52"/>
      <c r="KTN52"/>
      <c r="KTP52"/>
      <c r="KTR52"/>
      <c r="KTT52"/>
      <c r="KTV52"/>
      <c r="KTX52"/>
      <c r="KTZ52"/>
      <c r="KUB52"/>
      <c r="KUD52"/>
      <c r="KUF52"/>
      <c r="KUH52"/>
      <c r="KUJ52"/>
      <c r="KUL52"/>
      <c r="KUN52"/>
      <c r="KUP52"/>
      <c r="KUR52"/>
      <c r="KUT52"/>
      <c r="KUV52"/>
      <c r="KUX52"/>
      <c r="KUZ52"/>
      <c r="KVB52"/>
      <c r="KVD52"/>
      <c r="KVF52"/>
      <c r="KVH52"/>
      <c r="KVJ52"/>
      <c r="KVL52"/>
      <c r="KVN52"/>
      <c r="KVP52"/>
      <c r="KVR52"/>
      <c r="KVT52"/>
      <c r="KVV52"/>
      <c r="KVX52"/>
      <c r="KVZ52"/>
      <c r="KWB52"/>
      <c r="KWD52"/>
      <c r="KWF52"/>
      <c r="KWH52"/>
      <c r="KWJ52"/>
      <c r="KWL52"/>
      <c r="KWN52"/>
      <c r="KWP52"/>
      <c r="KWR52"/>
      <c r="KWT52"/>
      <c r="KWV52"/>
      <c r="KWX52"/>
      <c r="KWZ52"/>
      <c r="KXB52"/>
      <c r="KXD52"/>
      <c r="KXF52"/>
      <c r="KXH52"/>
      <c r="KXJ52"/>
      <c r="KXL52"/>
      <c r="KXN52"/>
      <c r="KXP52"/>
      <c r="KXR52"/>
      <c r="KXT52"/>
      <c r="KXV52"/>
      <c r="KXX52"/>
      <c r="KXZ52"/>
      <c r="KYB52"/>
      <c r="KYD52"/>
      <c r="KYF52"/>
      <c r="KYH52"/>
      <c r="KYJ52"/>
      <c r="KYL52"/>
      <c r="KYN52"/>
      <c r="KYP52"/>
      <c r="KYR52"/>
      <c r="KYT52"/>
      <c r="KYV52"/>
      <c r="KYX52"/>
      <c r="KYZ52"/>
      <c r="KZB52"/>
      <c r="KZD52"/>
      <c r="KZF52"/>
      <c r="KZH52"/>
      <c r="KZJ52"/>
      <c r="KZL52"/>
      <c r="KZN52"/>
      <c r="KZP52"/>
      <c r="KZR52"/>
      <c r="KZT52"/>
      <c r="KZV52"/>
      <c r="KZX52"/>
      <c r="KZZ52"/>
      <c r="LAB52"/>
      <c r="LAD52"/>
      <c r="LAF52"/>
      <c r="LAH52"/>
      <c r="LAJ52"/>
      <c r="LAL52"/>
      <c r="LAN52"/>
      <c r="LAP52"/>
      <c r="LAR52"/>
      <c r="LAT52"/>
      <c r="LAV52"/>
      <c r="LAX52"/>
      <c r="LAZ52"/>
      <c r="LBB52"/>
      <c r="LBD52"/>
      <c r="LBF52"/>
      <c r="LBH52"/>
      <c r="LBJ52"/>
      <c r="LBL52"/>
      <c r="LBN52"/>
      <c r="LBP52"/>
      <c r="LBR52"/>
      <c r="LBT52"/>
      <c r="LBV52"/>
      <c r="LBX52"/>
      <c r="LBZ52"/>
      <c r="LCB52"/>
      <c r="LCD52"/>
      <c r="LCF52"/>
      <c r="LCH52"/>
      <c r="LCJ52"/>
      <c r="LCL52"/>
      <c r="LCN52"/>
      <c r="LCP52"/>
      <c r="LCR52"/>
      <c r="LCT52"/>
      <c r="LCV52"/>
      <c r="LCX52"/>
      <c r="LCZ52"/>
      <c r="LDB52"/>
      <c r="LDD52"/>
      <c r="LDF52"/>
      <c r="LDH52"/>
      <c r="LDJ52"/>
      <c r="LDL52"/>
      <c r="LDN52"/>
      <c r="LDP52"/>
      <c r="LDR52"/>
      <c r="LDT52"/>
      <c r="LDV52"/>
      <c r="LDX52"/>
      <c r="LDZ52"/>
      <c r="LEB52"/>
      <c r="LED52"/>
      <c r="LEF52"/>
      <c r="LEH52"/>
      <c r="LEJ52"/>
      <c r="LEL52"/>
      <c r="LEN52"/>
      <c r="LEP52"/>
      <c r="LER52"/>
      <c r="LET52"/>
      <c r="LEV52"/>
      <c r="LEX52"/>
      <c r="LEZ52"/>
      <c r="LFB52"/>
      <c r="LFD52"/>
      <c r="LFF52"/>
      <c r="LFH52"/>
      <c r="LFJ52"/>
      <c r="LFL52"/>
      <c r="LFN52"/>
      <c r="LFP52"/>
      <c r="LFR52"/>
      <c r="LFT52"/>
      <c r="LFV52"/>
      <c r="LFX52"/>
      <c r="LFZ52"/>
      <c r="LGB52"/>
      <c r="LGD52"/>
      <c r="LGF52"/>
      <c r="LGH52"/>
      <c r="LGJ52"/>
      <c r="LGL52"/>
      <c r="LGN52"/>
      <c r="LGP52"/>
      <c r="LGR52"/>
      <c r="LGT52"/>
      <c r="LGV52"/>
      <c r="LGX52"/>
      <c r="LGZ52"/>
      <c r="LHB52"/>
      <c r="LHD52"/>
      <c r="LHF52"/>
      <c r="LHH52"/>
      <c r="LHJ52"/>
      <c r="LHL52"/>
      <c r="LHN52"/>
      <c r="LHP52"/>
      <c r="LHR52"/>
      <c r="LHT52"/>
      <c r="LHV52"/>
      <c r="LHX52"/>
      <c r="LHZ52"/>
      <c r="LIB52"/>
      <c r="LID52"/>
      <c r="LIF52"/>
      <c r="LIH52"/>
      <c r="LIJ52"/>
      <c r="LIL52"/>
      <c r="LIN52"/>
      <c r="LIP52"/>
      <c r="LIR52"/>
      <c r="LIT52"/>
      <c r="LIV52"/>
      <c r="LIX52"/>
      <c r="LIZ52"/>
      <c r="LJB52"/>
      <c r="LJD52"/>
      <c r="LJF52"/>
      <c r="LJH52"/>
      <c r="LJJ52"/>
      <c r="LJL52"/>
      <c r="LJN52"/>
      <c r="LJP52"/>
      <c r="LJR52"/>
      <c r="LJT52"/>
      <c r="LJV52"/>
      <c r="LJX52"/>
      <c r="LJZ52"/>
      <c r="LKB52"/>
      <c r="LKD52"/>
      <c r="LKF52"/>
      <c r="LKH52"/>
      <c r="LKJ52"/>
      <c r="LKL52"/>
      <c r="LKN52"/>
      <c r="LKP52"/>
      <c r="LKR52"/>
      <c r="LKT52"/>
      <c r="LKV52"/>
      <c r="LKX52"/>
      <c r="LKZ52"/>
      <c r="LLB52"/>
      <c r="LLD52"/>
      <c r="LLF52"/>
      <c r="LLH52"/>
      <c r="LLJ52"/>
      <c r="LLL52"/>
      <c r="LLN52"/>
      <c r="LLP52"/>
      <c r="LLR52"/>
      <c r="LLT52"/>
      <c r="LLV52"/>
      <c r="LLX52"/>
      <c r="LLZ52"/>
      <c r="LMB52"/>
      <c r="LMD52"/>
      <c r="LMF52"/>
      <c r="LMH52"/>
      <c r="LMJ52"/>
      <c r="LML52"/>
      <c r="LMN52"/>
      <c r="LMP52"/>
      <c r="LMR52"/>
      <c r="LMT52"/>
      <c r="LMV52"/>
      <c r="LMX52"/>
      <c r="LMZ52"/>
      <c r="LNB52"/>
      <c r="LND52"/>
      <c r="LNF52"/>
      <c r="LNH52"/>
      <c r="LNJ52"/>
      <c r="LNL52"/>
      <c r="LNN52"/>
      <c r="LNP52"/>
      <c r="LNR52"/>
      <c r="LNT52"/>
      <c r="LNV52"/>
      <c r="LNX52"/>
      <c r="LNZ52"/>
      <c r="LOB52"/>
      <c r="LOD52"/>
      <c r="LOF52"/>
      <c r="LOH52"/>
      <c r="LOJ52"/>
      <c r="LOL52"/>
      <c r="LON52"/>
      <c r="LOP52"/>
      <c r="LOR52"/>
      <c r="LOT52"/>
      <c r="LOV52"/>
      <c r="LOX52"/>
      <c r="LOZ52"/>
      <c r="LPB52"/>
      <c r="LPD52"/>
      <c r="LPF52"/>
      <c r="LPH52"/>
      <c r="LPJ52"/>
      <c r="LPL52"/>
      <c r="LPN52"/>
      <c r="LPP52"/>
      <c r="LPR52"/>
      <c r="LPT52"/>
      <c r="LPV52"/>
      <c r="LPX52"/>
      <c r="LPZ52"/>
      <c r="LQB52"/>
      <c r="LQD52"/>
      <c r="LQF52"/>
      <c r="LQH52"/>
      <c r="LQJ52"/>
      <c r="LQL52"/>
      <c r="LQN52"/>
      <c r="LQP52"/>
      <c r="LQR52"/>
      <c r="LQT52"/>
      <c r="LQV52"/>
      <c r="LQX52"/>
      <c r="LQZ52"/>
      <c r="LRB52"/>
      <c r="LRD52"/>
      <c r="LRF52"/>
      <c r="LRH52"/>
      <c r="LRJ52"/>
      <c r="LRL52"/>
      <c r="LRN52"/>
      <c r="LRP52"/>
      <c r="LRR52"/>
      <c r="LRT52"/>
      <c r="LRV52"/>
      <c r="LRX52"/>
      <c r="LRZ52"/>
      <c r="LSB52"/>
      <c r="LSD52"/>
      <c r="LSF52"/>
      <c r="LSH52"/>
      <c r="LSJ52"/>
      <c r="LSL52"/>
      <c r="LSN52"/>
      <c r="LSP52"/>
      <c r="LSR52"/>
      <c r="LST52"/>
      <c r="LSV52"/>
      <c r="LSX52"/>
      <c r="LSZ52"/>
      <c r="LTB52"/>
      <c r="LTD52"/>
      <c r="LTF52"/>
      <c r="LTH52"/>
      <c r="LTJ52"/>
      <c r="LTL52"/>
      <c r="LTN52"/>
      <c r="LTP52"/>
      <c r="LTR52"/>
      <c r="LTT52"/>
      <c r="LTV52"/>
      <c r="LTX52"/>
      <c r="LTZ52"/>
      <c r="LUB52"/>
      <c r="LUD52"/>
      <c r="LUF52"/>
      <c r="LUH52"/>
      <c r="LUJ52"/>
      <c r="LUL52"/>
      <c r="LUN52"/>
      <c r="LUP52"/>
      <c r="LUR52"/>
      <c r="LUT52"/>
      <c r="LUV52"/>
      <c r="LUX52"/>
      <c r="LUZ52"/>
      <c r="LVB52"/>
      <c r="LVD52"/>
      <c r="LVF52"/>
      <c r="LVH52"/>
      <c r="LVJ52"/>
      <c r="LVL52"/>
      <c r="LVN52"/>
      <c r="LVP52"/>
      <c r="LVR52"/>
      <c r="LVT52"/>
      <c r="LVV52"/>
      <c r="LVX52"/>
      <c r="LVZ52"/>
      <c r="LWB52"/>
      <c r="LWD52"/>
      <c r="LWF52"/>
      <c r="LWH52"/>
      <c r="LWJ52"/>
      <c r="LWL52"/>
      <c r="LWN52"/>
      <c r="LWP52"/>
      <c r="LWR52"/>
      <c r="LWT52"/>
      <c r="LWV52"/>
      <c r="LWX52"/>
      <c r="LWZ52"/>
      <c r="LXB52"/>
      <c r="LXD52"/>
      <c r="LXF52"/>
      <c r="LXH52"/>
      <c r="LXJ52"/>
      <c r="LXL52"/>
      <c r="LXN52"/>
      <c r="LXP52"/>
      <c r="LXR52"/>
      <c r="LXT52"/>
      <c r="LXV52"/>
      <c r="LXX52"/>
      <c r="LXZ52"/>
      <c r="LYB52"/>
      <c r="LYD52"/>
      <c r="LYF52"/>
      <c r="LYH52"/>
      <c r="LYJ52"/>
      <c r="LYL52"/>
      <c r="LYN52"/>
      <c r="LYP52"/>
      <c r="LYR52"/>
      <c r="LYT52"/>
      <c r="LYV52"/>
      <c r="LYX52"/>
      <c r="LYZ52"/>
      <c r="LZB52"/>
      <c r="LZD52"/>
      <c r="LZF52"/>
      <c r="LZH52"/>
      <c r="LZJ52"/>
      <c r="LZL52"/>
      <c r="LZN52"/>
      <c r="LZP52"/>
      <c r="LZR52"/>
      <c r="LZT52"/>
      <c r="LZV52"/>
      <c r="LZX52"/>
      <c r="LZZ52"/>
      <c r="MAB52"/>
      <c r="MAD52"/>
      <c r="MAF52"/>
      <c r="MAH52"/>
      <c r="MAJ52"/>
      <c r="MAL52"/>
      <c r="MAN52"/>
      <c r="MAP52"/>
      <c r="MAR52"/>
      <c r="MAT52"/>
      <c r="MAV52"/>
      <c r="MAX52"/>
      <c r="MAZ52"/>
      <c r="MBB52"/>
      <c r="MBD52"/>
      <c r="MBF52"/>
      <c r="MBH52"/>
      <c r="MBJ52"/>
      <c r="MBL52"/>
      <c r="MBN52"/>
      <c r="MBP52"/>
      <c r="MBR52"/>
      <c r="MBT52"/>
      <c r="MBV52"/>
      <c r="MBX52"/>
      <c r="MBZ52"/>
      <c r="MCB52"/>
      <c r="MCD52"/>
      <c r="MCF52"/>
      <c r="MCH52"/>
      <c r="MCJ52"/>
      <c r="MCL52"/>
      <c r="MCN52"/>
      <c r="MCP52"/>
      <c r="MCR52"/>
      <c r="MCT52"/>
      <c r="MCV52"/>
      <c r="MCX52"/>
      <c r="MCZ52"/>
      <c r="MDB52"/>
      <c r="MDD52"/>
      <c r="MDF52"/>
      <c r="MDH52"/>
      <c r="MDJ52"/>
      <c r="MDL52"/>
      <c r="MDN52"/>
      <c r="MDP52"/>
      <c r="MDR52"/>
      <c r="MDT52"/>
      <c r="MDV52"/>
      <c r="MDX52"/>
      <c r="MDZ52"/>
      <c r="MEB52"/>
      <c r="MED52"/>
      <c r="MEF52"/>
      <c r="MEH52"/>
      <c r="MEJ52"/>
      <c r="MEL52"/>
      <c r="MEN52"/>
      <c r="MEP52"/>
      <c r="MER52"/>
      <c r="MET52"/>
      <c r="MEV52"/>
      <c r="MEX52"/>
      <c r="MEZ52"/>
      <c r="MFB52"/>
      <c r="MFD52"/>
      <c r="MFF52"/>
      <c r="MFH52"/>
      <c r="MFJ52"/>
      <c r="MFL52"/>
      <c r="MFN52"/>
      <c r="MFP52"/>
      <c r="MFR52"/>
      <c r="MFT52"/>
      <c r="MFV52"/>
      <c r="MFX52"/>
      <c r="MFZ52"/>
      <c r="MGB52"/>
      <c r="MGD52"/>
      <c r="MGF52"/>
      <c r="MGH52"/>
      <c r="MGJ52"/>
      <c r="MGL52"/>
      <c r="MGN52"/>
      <c r="MGP52"/>
      <c r="MGR52"/>
      <c r="MGT52"/>
      <c r="MGV52"/>
      <c r="MGX52"/>
      <c r="MGZ52"/>
      <c r="MHB52"/>
      <c r="MHD52"/>
      <c r="MHF52"/>
      <c r="MHH52"/>
      <c r="MHJ52"/>
      <c r="MHL52"/>
      <c r="MHN52"/>
      <c r="MHP52"/>
      <c r="MHR52"/>
      <c r="MHT52"/>
      <c r="MHV52"/>
      <c r="MHX52"/>
      <c r="MHZ52"/>
      <c r="MIB52"/>
      <c r="MID52"/>
      <c r="MIF52"/>
      <c r="MIH52"/>
      <c r="MIJ52"/>
      <c r="MIL52"/>
      <c r="MIN52"/>
      <c r="MIP52"/>
      <c r="MIR52"/>
      <c r="MIT52"/>
      <c r="MIV52"/>
      <c r="MIX52"/>
      <c r="MIZ52"/>
      <c r="MJB52"/>
      <c r="MJD52"/>
      <c r="MJF52"/>
      <c r="MJH52"/>
      <c r="MJJ52"/>
      <c r="MJL52"/>
      <c r="MJN52"/>
      <c r="MJP52"/>
      <c r="MJR52"/>
      <c r="MJT52"/>
      <c r="MJV52"/>
      <c r="MJX52"/>
      <c r="MJZ52"/>
      <c r="MKB52"/>
      <c r="MKD52"/>
      <c r="MKF52"/>
      <c r="MKH52"/>
      <c r="MKJ52"/>
      <c r="MKL52"/>
      <c r="MKN52"/>
      <c r="MKP52"/>
      <c r="MKR52"/>
      <c r="MKT52"/>
      <c r="MKV52"/>
      <c r="MKX52"/>
      <c r="MKZ52"/>
      <c r="MLB52"/>
      <c r="MLD52"/>
      <c r="MLF52"/>
      <c r="MLH52"/>
      <c r="MLJ52"/>
      <c r="MLL52"/>
      <c r="MLN52"/>
      <c r="MLP52"/>
      <c r="MLR52"/>
      <c r="MLT52"/>
      <c r="MLV52"/>
      <c r="MLX52"/>
      <c r="MLZ52"/>
      <c r="MMB52"/>
      <c r="MMD52"/>
      <c r="MMF52"/>
      <c r="MMH52"/>
      <c r="MMJ52"/>
      <c r="MML52"/>
      <c r="MMN52"/>
      <c r="MMP52"/>
      <c r="MMR52"/>
      <c r="MMT52"/>
      <c r="MMV52"/>
      <c r="MMX52"/>
      <c r="MMZ52"/>
      <c r="MNB52"/>
      <c r="MND52"/>
      <c r="MNF52"/>
      <c r="MNH52"/>
      <c r="MNJ52"/>
      <c r="MNL52"/>
      <c r="MNN52"/>
      <c r="MNP52"/>
      <c r="MNR52"/>
      <c r="MNT52"/>
      <c r="MNV52"/>
      <c r="MNX52"/>
      <c r="MNZ52"/>
      <c r="MOB52"/>
      <c r="MOD52"/>
      <c r="MOF52"/>
      <c r="MOH52"/>
      <c r="MOJ52"/>
      <c r="MOL52"/>
      <c r="MON52"/>
      <c r="MOP52"/>
      <c r="MOR52"/>
      <c r="MOT52"/>
      <c r="MOV52"/>
      <c r="MOX52"/>
      <c r="MOZ52"/>
      <c r="MPB52"/>
      <c r="MPD52"/>
      <c r="MPF52"/>
      <c r="MPH52"/>
      <c r="MPJ52"/>
      <c r="MPL52"/>
      <c r="MPN52"/>
      <c r="MPP52"/>
      <c r="MPR52"/>
      <c r="MPT52"/>
      <c r="MPV52"/>
      <c r="MPX52"/>
      <c r="MPZ52"/>
      <c r="MQB52"/>
      <c r="MQD52"/>
      <c r="MQF52"/>
      <c r="MQH52"/>
      <c r="MQJ52"/>
      <c r="MQL52"/>
      <c r="MQN52"/>
      <c r="MQP52"/>
      <c r="MQR52"/>
      <c r="MQT52"/>
      <c r="MQV52"/>
      <c r="MQX52"/>
      <c r="MQZ52"/>
      <c r="MRB52"/>
      <c r="MRD52"/>
      <c r="MRF52"/>
      <c r="MRH52"/>
      <c r="MRJ52"/>
      <c r="MRL52"/>
      <c r="MRN52"/>
      <c r="MRP52"/>
      <c r="MRR52"/>
      <c r="MRT52"/>
      <c r="MRV52"/>
      <c r="MRX52"/>
      <c r="MRZ52"/>
      <c r="MSB52"/>
      <c r="MSD52"/>
      <c r="MSF52"/>
      <c r="MSH52"/>
      <c r="MSJ52"/>
      <c r="MSL52"/>
      <c r="MSN52"/>
      <c r="MSP52"/>
      <c r="MSR52"/>
      <c r="MST52"/>
      <c r="MSV52"/>
      <c r="MSX52"/>
      <c r="MSZ52"/>
      <c r="MTB52"/>
      <c r="MTD52"/>
      <c r="MTF52"/>
      <c r="MTH52"/>
      <c r="MTJ52"/>
      <c r="MTL52"/>
      <c r="MTN52"/>
      <c r="MTP52"/>
      <c r="MTR52"/>
      <c r="MTT52"/>
      <c r="MTV52"/>
      <c r="MTX52"/>
      <c r="MTZ52"/>
      <c r="MUB52"/>
      <c r="MUD52"/>
      <c r="MUF52"/>
      <c r="MUH52"/>
      <c r="MUJ52"/>
      <c r="MUL52"/>
      <c r="MUN52"/>
      <c r="MUP52"/>
      <c r="MUR52"/>
      <c r="MUT52"/>
      <c r="MUV52"/>
      <c r="MUX52"/>
      <c r="MUZ52"/>
      <c r="MVB52"/>
      <c r="MVD52"/>
      <c r="MVF52"/>
      <c r="MVH52"/>
      <c r="MVJ52"/>
      <c r="MVL52"/>
      <c r="MVN52"/>
      <c r="MVP52"/>
      <c r="MVR52"/>
      <c r="MVT52"/>
      <c r="MVV52"/>
      <c r="MVX52"/>
      <c r="MVZ52"/>
      <c r="MWB52"/>
      <c r="MWD52"/>
      <c r="MWF52"/>
      <c r="MWH52"/>
      <c r="MWJ52"/>
      <c r="MWL52"/>
      <c r="MWN52"/>
      <c r="MWP52"/>
      <c r="MWR52"/>
      <c r="MWT52"/>
      <c r="MWV52"/>
      <c r="MWX52"/>
      <c r="MWZ52"/>
      <c r="MXB52"/>
      <c r="MXD52"/>
      <c r="MXF52"/>
      <c r="MXH52"/>
      <c r="MXJ52"/>
      <c r="MXL52"/>
      <c r="MXN52"/>
      <c r="MXP52"/>
      <c r="MXR52"/>
      <c r="MXT52"/>
      <c r="MXV52"/>
      <c r="MXX52"/>
      <c r="MXZ52"/>
      <c r="MYB52"/>
      <c r="MYD52"/>
      <c r="MYF52"/>
      <c r="MYH52"/>
      <c r="MYJ52"/>
      <c r="MYL52"/>
      <c r="MYN52"/>
      <c r="MYP52"/>
      <c r="MYR52"/>
      <c r="MYT52"/>
      <c r="MYV52"/>
      <c r="MYX52"/>
      <c r="MYZ52"/>
      <c r="MZB52"/>
      <c r="MZD52"/>
      <c r="MZF52"/>
      <c r="MZH52"/>
      <c r="MZJ52"/>
      <c r="MZL52"/>
      <c r="MZN52"/>
      <c r="MZP52"/>
      <c r="MZR52"/>
      <c r="MZT52"/>
      <c r="MZV52"/>
      <c r="MZX52"/>
      <c r="MZZ52"/>
      <c r="NAB52"/>
      <c r="NAD52"/>
      <c r="NAF52"/>
      <c r="NAH52"/>
      <c r="NAJ52"/>
      <c r="NAL52"/>
      <c r="NAN52"/>
      <c r="NAP52"/>
      <c r="NAR52"/>
      <c r="NAT52"/>
      <c r="NAV52"/>
      <c r="NAX52"/>
      <c r="NAZ52"/>
      <c r="NBB52"/>
      <c r="NBD52"/>
      <c r="NBF52"/>
      <c r="NBH52"/>
      <c r="NBJ52"/>
      <c r="NBL52"/>
      <c r="NBN52"/>
      <c r="NBP52"/>
      <c r="NBR52"/>
      <c r="NBT52"/>
      <c r="NBV52"/>
      <c r="NBX52"/>
      <c r="NBZ52"/>
      <c r="NCB52"/>
      <c r="NCD52"/>
      <c r="NCF52"/>
      <c r="NCH52"/>
      <c r="NCJ52"/>
      <c r="NCL52"/>
      <c r="NCN52"/>
      <c r="NCP52"/>
      <c r="NCR52"/>
      <c r="NCT52"/>
      <c r="NCV52"/>
      <c r="NCX52"/>
      <c r="NCZ52"/>
      <c r="NDB52"/>
      <c r="NDD52"/>
      <c r="NDF52"/>
      <c r="NDH52"/>
      <c r="NDJ52"/>
      <c r="NDL52"/>
      <c r="NDN52"/>
      <c r="NDP52"/>
      <c r="NDR52"/>
      <c r="NDT52"/>
      <c r="NDV52"/>
      <c r="NDX52"/>
      <c r="NDZ52"/>
      <c r="NEB52"/>
      <c r="NED52"/>
      <c r="NEF52"/>
      <c r="NEH52"/>
      <c r="NEJ52"/>
      <c r="NEL52"/>
      <c r="NEN52"/>
      <c r="NEP52"/>
      <c r="NER52"/>
      <c r="NET52"/>
      <c r="NEV52"/>
      <c r="NEX52"/>
      <c r="NEZ52"/>
      <c r="NFB52"/>
      <c r="NFD52"/>
      <c r="NFF52"/>
      <c r="NFH52"/>
      <c r="NFJ52"/>
      <c r="NFL52"/>
      <c r="NFN52"/>
      <c r="NFP52"/>
      <c r="NFR52"/>
      <c r="NFT52"/>
      <c r="NFV52"/>
      <c r="NFX52"/>
      <c r="NFZ52"/>
      <c r="NGB52"/>
      <c r="NGD52"/>
      <c r="NGF52"/>
      <c r="NGH52"/>
      <c r="NGJ52"/>
      <c r="NGL52"/>
      <c r="NGN52"/>
      <c r="NGP52"/>
      <c r="NGR52"/>
      <c r="NGT52"/>
      <c r="NGV52"/>
      <c r="NGX52"/>
      <c r="NGZ52"/>
      <c r="NHB52"/>
      <c r="NHD52"/>
      <c r="NHF52"/>
      <c r="NHH52"/>
      <c r="NHJ52"/>
      <c r="NHL52"/>
      <c r="NHN52"/>
      <c r="NHP52"/>
      <c r="NHR52"/>
      <c r="NHT52"/>
      <c r="NHV52"/>
      <c r="NHX52"/>
      <c r="NHZ52"/>
      <c r="NIB52"/>
      <c r="NID52"/>
      <c r="NIF52"/>
      <c r="NIH52"/>
      <c r="NIJ52"/>
      <c r="NIL52"/>
      <c r="NIN52"/>
      <c r="NIP52"/>
      <c r="NIR52"/>
      <c r="NIT52"/>
      <c r="NIV52"/>
      <c r="NIX52"/>
      <c r="NIZ52"/>
      <c r="NJB52"/>
      <c r="NJD52"/>
      <c r="NJF52"/>
      <c r="NJH52"/>
      <c r="NJJ52"/>
      <c r="NJL52"/>
      <c r="NJN52"/>
      <c r="NJP52"/>
      <c r="NJR52"/>
      <c r="NJT52"/>
      <c r="NJV52"/>
      <c r="NJX52"/>
      <c r="NJZ52"/>
      <c r="NKB52"/>
      <c r="NKD52"/>
      <c r="NKF52"/>
      <c r="NKH52"/>
      <c r="NKJ52"/>
      <c r="NKL52"/>
      <c r="NKN52"/>
      <c r="NKP52"/>
      <c r="NKR52"/>
      <c r="NKT52"/>
      <c r="NKV52"/>
      <c r="NKX52"/>
      <c r="NKZ52"/>
      <c r="NLB52"/>
      <c r="NLD52"/>
      <c r="NLF52"/>
      <c r="NLH52"/>
      <c r="NLJ52"/>
      <c r="NLL52"/>
      <c r="NLN52"/>
      <c r="NLP52"/>
      <c r="NLR52"/>
      <c r="NLT52"/>
      <c r="NLV52"/>
      <c r="NLX52"/>
      <c r="NLZ52"/>
      <c r="NMB52"/>
      <c r="NMD52"/>
      <c r="NMF52"/>
      <c r="NMH52"/>
      <c r="NMJ52"/>
      <c r="NML52"/>
      <c r="NMN52"/>
      <c r="NMP52"/>
      <c r="NMR52"/>
      <c r="NMT52"/>
      <c r="NMV52"/>
      <c r="NMX52"/>
      <c r="NMZ52"/>
      <c r="NNB52"/>
      <c r="NND52"/>
      <c r="NNF52"/>
      <c r="NNH52"/>
      <c r="NNJ52"/>
      <c r="NNL52"/>
      <c r="NNN52"/>
      <c r="NNP52"/>
      <c r="NNR52"/>
      <c r="NNT52"/>
      <c r="NNV52"/>
      <c r="NNX52"/>
      <c r="NNZ52"/>
      <c r="NOB52"/>
      <c r="NOD52"/>
      <c r="NOF52"/>
      <c r="NOH52"/>
      <c r="NOJ52"/>
      <c r="NOL52"/>
      <c r="NON52"/>
      <c r="NOP52"/>
      <c r="NOR52"/>
      <c r="NOT52"/>
      <c r="NOV52"/>
      <c r="NOX52"/>
      <c r="NOZ52"/>
      <c r="NPB52"/>
      <c r="NPD52"/>
      <c r="NPF52"/>
      <c r="NPH52"/>
      <c r="NPJ52"/>
      <c r="NPL52"/>
      <c r="NPN52"/>
      <c r="NPP52"/>
      <c r="NPR52"/>
      <c r="NPT52"/>
      <c r="NPV52"/>
      <c r="NPX52"/>
      <c r="NPZ52"/>
      <c r="NQB52"/>
      <c r="NQD52"/>
      <c r="NQF52"/>
      <c r="NQH52"/>
      <c r="NQJ52"/>
      <c r="NQL52"/>
      <c r="NQN52"/>
      <c r="NQP52"/>
      <c r="NQR52"/>
      <c r="NQT52"/>
      <c r="NQV52"/>
      <c r="NQX52"/>
      <c r="NQZ52"/>
      <c r="NRB52"/>
      <c r="NRD52"/>
      <c r="NRF52"/>
      <c r="NRH52"/>
      <c r="NRJ52"/>
      <c r="NRL52"/>
      <c r="NRN52"/>
      <c r="NRP52"/>
      <c r="NRR52"/>
      <c r="NRT52"/>
      <c r="NRV52"/>
      <c r="NRX52"/>
      <c r="NRZ52"/>
      <c r="NSB52"/>
      <c r="NSD52"/>
      <c r="NSF52"/>
      <c r="NSH52"/>
      <c r="NSJ52"/>
      <c r="NSL52"/>
      <c r="NSN52"/>
      <c r="NSP52"/>
      <c r="NSR52"/>
      <c r="NST52"/>
      <c r="NSV52"/>
      <c r="NSX52"/>
      <c r="NSZ52"/>
      <c r="NTB52"/>
      <c r="NTD52"/>
      <c r="NTF52"/>
      <c r="NTH52"/>
      <c r="NTJ52"/>
      <c r="NTL52"/>
      <c r="NTN52"/>
      <c r="NTP52"/>
      <c r="NTR52"/>
      <c r="NTT52"/>
      <c r="NTV52"/>
      <c r="NTX52"/>
      <c r="NTZ52"/>
      <c r="NUB52"/>
      <c r="NUD52"/>
      <c r="NUF52"/>
      <c r="NUH52"/>
      <c r="NUJ52"/>
      <c r="NUL52"/>
      <c r="NUN52"/>
      <c r="NUP52"/>
      <c r="NUR52"/>
      <c r="NUT52"/>
      <c r="NUV52"/>
      <c r="NUX52"/>
      <c r="NUZ52"/>
      <c r="NVB52"/>
      <c r="NVD52"/>
      <c r="NVF52"/>
      <c r="NVH52"/>
      <c r="NVJ52"/>
      <c r="NVL52"/>
      <c r="NVN52"/>
      <c r="NVP52"/>
      <c r="NVR52"/>
      <c r="NVT52"/>
      <c r="NVV52"/>
      <c r="NVX52"/>
      <c r="NVZ52"/>
      <c r="NWB52"/>
      <c r="NWD52"/>
      <c r="NWF52"/>
      <c r="NWH52"/>
      <c r="NWJ52"/>
      <c r="NWL52"/>
      <c r="NWN52"/>
      <c r="NWP52"/>
      <c r="NWR52"/>
      <c r="NWT52"/>
      <c r="NWV52"/>
      <c r="NWX52"/>
      <c r="NWZ52"/>
      <c r="NXB52"/>
      <c r="NXD52"/>
      <c r="NXF52"/>
      <c r="NXH52"/>
      <c r="NXJ52"/>
      <c r="NXL52"/>
      <c r="NXN52"/>
      <c r="NXP52"/>
      <c r="NXR52"/>
      <c r="NXT52"/>
      <c r="NXV52"/>
      <c r="NXX52"/>
      <c r="NXZ52"/>
      <c r="NYB52"/>
      <c r="NYD52"/>
      <c r="NYF52"/>
      <c r="NYH52"/>
      <c r="NYJ52"/>
      <c r="NYL52"/>
      <c r="NYN52"/>
      <c r="NYP52"/>
      <c r="NYR52"/>
      <c r="NYT52"/>
      <c r="NYV52"/>
      <c r="NYX52"/>
      <c r="NYZ52"/>
      <c r="NZB52"/>
      <c r="NZD52"/>
      <c r="NZF52"/>
      <c r="NZH52"/>
      <c r="NZJ52"/>
      <c r="NZL52"/>
      <c r="NZN52"/>
      <c r="NZP52"/>
      <c r="NZR52"/>
      <c r="NZT52"/>
      <c r="NZV52"/>
      <c r="NZX52"/>
      <c r="NZZ52"/>
      <c r="OAB52"/>
      <c r="OAD52"/>
      <c r="OAF52"/>
      <c r="OAH52"/>
      <c r="OAJ52"/>
      <c r="OAL52"/>
      <c r="OAN52"/>
      <c r="OAP52"/>
      <c r="OAR52"/>
      <c r="OAT52"/>
      <c r="OAV52"/>
      <c r="OAX52"/>
      <c r="OAZ52"/>
      <c r="OBB52"/>
      <c r="OBD52"/>
      <c r="OBF52"/>
      <c r="OBH52"/>
      <c r="OBJ52"/>
      <c r="OBL52"/>
      <c r="OBN52"/>
      <c r="OBP52"/>
      <c r="OBR52"/>
      <c r="OBT52"/>
      <c r="OBV52"/>
      <c r="OBX52"/>
      <c r="OBZ52"/>
      <c r="OCB52"/>
      <c r="OCD52"/>
      <c r="OCF52"/>
      <c r="OCH52"/>
      <c r="OCJ52"/>
      <c r="OCL52"/>
      <c r="OCN52"/>
      <c r="OCP52"/>
      <c r="OCR52"/>
      <c r="OCT52"/>
      <c r="OCV52"/>
      <c r="OCX52"/>
      <c r="OCZ52"/>
      <c r="ODB52"/>
      <c r="ODD52"/>
      <c r="ODF52"/>
      <c r="ODH52"/>
      <c r="ODJ52"/>
      <c r="ODL52"/>
      <c r="ODN52"/>
      <c r="ODP52"/>
      <c r="ODR52"/>
      <c r="ODT52"/>
      <c r="ODV52"/>
      <c r="ODX52"/>
      <c r="ODZ52"/>
      <c r="OEB52"/>
      <c r="OED52"/>
      <c r="OEF52"/>
      <c r="OEH52"/>
      <c r="OEJ52"/>
      <c r="OEL52"/>
      <c r="OEN52"/>
      <c r="OEP52"/>
      <c r="OER52"/>
      <c r="OET52"/>
      <c r="OEV52"/>
      <c r="OEX52"/>
      <c r="OEZ52"/>
      <c r="OFB52"/>
      <c r="OFD52"/>
      <c r="OFF52"/>
      <c r="OFH52"/>
      <c r="OFJ52"/>
      <c r="OFL52"/>
      <c r="OFN52"/>
      <c r="OFP52"/>
      <c r="OFR52"/>
      <c r="OFT52"/>
      <c r="OFV52"/>
      <c r="OFX52"/>
      <c r="OFZ52"/>
      <c r="OGB52"/>
      <c r="OGD52"/>
      <c r="OGF52"/>
      <c r="OGH52"/>
      <c r="OGJ52"/>
      <c r="OGL52"/>
      <c r="OGN52"/>
      <c r="OGP52"/>
      <c r="OGR52"/>
      <c r="OGT52"/>
      <c r="OGV52"/>
      <c r="OGX52"/>
      <c r="OGZ52"/>
      <c r="OHB52"/>
      <c r="OHD52"/>
      <c r="OHF52"/>
      <c r="OHH52"/>
      <c r="OHJ52"/>
      <c r="OHL52"/>
      <c r="OHN52"/>
      <c r="OHP52"/>
      <c r="OHR52"/>
      <c r="OHT52"/>
      <c r="OHV52"/>
      <c r="OHX52"/>
      <c r="OHZ52"/>
      <c r="OIB52"/>
      <c r="OID52"/>
      <c r="OIF52"/>
      <c r="OIH52"/>
      <c r="OIJ52"/>
      <c r="OIL52"/>
      <c r="OIN52"/>
      <c r="OIP52"/>
      <c r="OIR52"/>
      <c r="OIT52"/>
      <c r="OIV52"/>
      <c r="OIX52"/>
      <c r="OIZ52"/>
      <c r="OJB52"/>
      <c r="OJD52"/>
      <c r="OJF52"/>
      <c r="OJH52"/>
      <c r="OJJ52"/>
      <c r="OJL52"/>
      <c r="OJN52"/>
      <c r="OJP52"/>
      <c r="OJR52"/>
      <c r="OJT52"/>
      <c r="OJV52"/>
      <c r="OJX52"/>
      <c r="OJZ52"/>
      <c r="OKB52"/>
      <c r="OKD52"/>
      <c r="OKF52"/>
      <c r="OKH52"/>
      <c r="OKJ52"/>
      <c r="OKL52"/>
      <c r="OKN52"/>
      <c r="OKP52"/>
      <c r="OKR52"/>
      <c r="OKT52"/>
      <c r="OKV52"/>
      <c r="OKX52"/>
      <c r="OKZ52"/>
      <c r="OLB52"/>
      <c r="OLD52"/>
      <c r="OLF52"/>
      <c r="OLH52"/>
      <c r="OLJ52"/>
      <c r="OLL52"/>
      <c r="OLN52"/>
      <c r="OLP52"/>
      <c r="OLR52"/>
      <c r="OLT52"/>
      <c r="OLV52"/>
      <c r="OLX52"/>
      <c r="OLZ52"/>
      <c r="OMB52"/>
      <c r="OMD52"/>
      <c r="OMF52"/>
      <c r="OMH52"/>
      <c r="OMJ52"/>
      <c r="OML52"/>
      <c r="OMN52"/>
      <c r="OMP52"/>
      <c r="OMR52"/>
      <c r="OMT52"/>
      <c r="OMV52"/>
      <c r="OMX52"/>
      <c r="OMZ52"/>
      <c r="ONB52"/>
      <c r="OND52"/>
      <c r="ONF52"/>
      <c r="ONH52"/>
      <c r="ONJ52"/>
      <c r="ONL52"/>
      <c r="ONN52"/>
      <c r="ONP52"/>
      <c r="ONR52"/>
      <c r="ONT52"/>
      <c r="ONV52"/>
      <c r="ONX52"/>
      <c r="ONZ52"/>
      <c r="OOB52"/>
      <c r="OOD52"/>
      <c r="OOF52"/>
      <c r="OOH52"/>
      <c r="OOJ52"/>
      <c r="OOL52"/>
      <c r="OON52"/>
      <c r="OOP52"/>
      <c r="OOR52"/>
      <c r="OOT52"/>
      <c r="OOV52"/>
      <c r="OOX52"/>
      <c r="OOZ52"/>
      <c r="OPB52"/>
      <c r="OPD52"/>
      <c r="OPF52"/>
      <c r="OPH52"/>
      <c r="OPJ52"/>
      <c r="OPL52"/>
      <c r="OPN52"/>
      <c r="OPP52"/>
      <c r="OPR52"/>
      <c r="OPT52"/>
      <c r="OPV52"/>
      <c r="OPX52"/>
      <c r="OPZ52"/>
      <c r="OQB52"/>
      <c r="OQD52"/>
      <c r="OQF52"/>
      <c r="OQH52"/>
      <c r="OQJ52"/>
      <c r="OQL52"/>
      <c r="OQN52"/>
      <c r="OQP52"/>
      <c r="OQR52"/>
      <c r="OQT52"/>
      <c r="OQV52"/>
      <c r="OQX52"/>
      <c r="OQZ52"/>
      <c r="ORB52"/>
      <c r="ORD52"/>
      <c r="ORF52"/>
      <c r="ORH52"/>
      <c r="ORJ52"/>
      <c r="ORL52"/>
      <c r="ORN52"/>
      <c r="ORP52"/>
      <c r="ORR52"/>
      <c r="ORT52"/>
      <c r="ORV52"/>
      <c r="ORX52"/>
      <c r="ORZ52"/>
      <c r="OSB52"/>
      <c r="OSD52"/>
      <c r="OSF52"/>
      <c r="OSH52"/>
      <c r="OSJ52"/>
      <c r="OSL52"/>
      <c r="OSN52"/>
      <c r="OSP52"/>
      <c r="OSR52"/>
      <c r="OST52"/>
      <c r="OSV52"/>
      <c r="OSX52"/>
      <c r="OSZ52"/>
      <c r="OTB52"/>
      <c r="OTD52"/>
      <c r="OTF52"/>
      <c r="OTH52"/>
      <c r="OTJ52"/>
      <c r="OTL52"/>
      <c r="OTN52"/>
      <c r="OTP52"/>
      <c r="OTR52"/>
      <c r="OTT52"/>
      <c r="OTV52"/>
      <c r="OTX52"/>
      <c r="OTZ52"/>
      <c r="OUB52"/>
      <c r="OUD52"/>
      <c r="OUF52"/>
      <c r="OUH52"/>
      <c r="OUJ52"/>
      <c r="OUL52"/>
      <c r="OUN52"/>
      <c r="OUP52"/>
      <c r="OUR52"/>
      <c r="OUT52"/>
      <c r="OUV52"/>
      <c r="OUX52"/>
      <c r="OUZ52"/>
      <c r="OVB52"/>
      <c r="OVD52"/>
      <c r="OVF52"/>
      <c r="OVH52"/>
      <c r="OVJ52"/>
      <c r="OVL52"/>
      <c r="OVN52"/>
      <c r="OVP52"/>
      <c r="OVR52"/>
      <c r="OVT52"/>
      <c r="OVV52"/>
      <c r="OVX52"/>
      <c r="OVZ52"/>
      <c r="OWB52"/>
      <c r="OWD52"/>
      <c r="OWF52"/>
      <c r="OWH52"/>
      <c r="OWJ52"/>
      <c r="OWL52"/>
      <c r="OWN52"/>
      <c r="OWP52"/>
      <c r="OWR52"/>
      <c r="OWT52"/>
      <c r="OWV52"/>
      <c r="OWX52"/>
      <c r="OWZ52"/>
      <c r="OXB52"/>
      <c r="OXD52"/>
      <c r="OXF52"/>
      <c r="OXH52"/>
      <c r="OXJ52"/>
      <c r="OXL52"/>
      <c r="OXN52"/>
      <c r="OXP52"/>
      <c r="OXR52"/>
      <c r="OXT52"/>
      <c r="OXV52"/>
      <c r="OXX52"/>
      <c r="OXZ52"/>
      <c r="OYB52"/>
      <c r="OYD52"/>
      <c r="OYF52"/>
      <c r="OYH52"/>
      <c r="OYJ52"/>
      <c r="OYL52"/>
      <c r="OYN52"/>
      <c r="OYP52"/>
      <c r="OYR52"/>
      <c r="OYT52"/>
      <c r="OYV52"/>
      <c r="OYX52"/>
      <c r="OYZ52"/>
      <c r="OZB52"/>
      <c r="OZD52"/>
      <c r="OZF52"/>
      <c r="OZH52"/>
      <c r="OZJ52"/>
      <c r="OZL52"/>
      <c r="OZN52"/>
      <c r="OZP52"/>
      <c r="OZR52"/>
      <c r="OZT52"/>
      <c r="OZV52"/>
      <c r="OZX52"/>
      <c r="OZZ52"/>
      <c r="PAB52"/>
      <c r="PAD52"/>
      <c r="PAF52"/>
      <c r="PAH52"/>
      <c r="PAJ52"/>
      <c r="PAL52"/>
      <c r="PAN52"/>
      <c r="PAP52"/>
      <c r="PAR52"/>
      <c r="PAT52"/>
      <c r="PAV52"/>
      <c r="PAX52"/>
      <c r="PAZ52"/>
      <c r="PBB52"/>
      <c r="PBD52"/>
      <c r="PBF52"/>
      <c r="PBH52"/>
      <c r="PBJ52"/>
      <c r="PBL52"/>
      <c r="PBN52"/>
      <c r="PBP52"/>
      <c r="PBR52"/>
      <c r="PBT52"/>
      <c r="PBV52"/>
      <c r="PBX52"/>
      <c r="PBZ52"/>
      <c r="PCB52"/>
      <c r="PCD52"/>
      <c r="PCF52"/>
      <c r="PCH52"/>
      <c r="PCJ52"/>
      <c r="PCL52"/>
      <c r="PCN52"/>
      <c r="PCP52"/>
      <c r="PCR52"/>
      <c r="PCT52"/>
      <c r="PCV52"/>
      <c r="PCX52"/>
      <c r="PCZ52"/>
      <c r="PDB52"/>
      <c r="PDD52"/>
      <c r="PDF52"/>
      <c r="PDH52"/>
      <c r="PDJ52"/>
      <c r="PDL52"/>
      <c r="PDN52"/>
      <c r="PDP52"/>
      <c r="PDR52"/>
      <c r="PDT52"/>
      <c r="PDV52"/>
      <c r="PDX52"/>
      <c r="PDZ52"/>
      <c r="PEB52"/>
      <c r="PED52"/>
      <c r="PEF52"/>
      <c r="PEH52"/>
      <c r="PEJ52"/>
      <c r="PEL52"/>
      <c r="PEN52"/>
      <c r="PEP52"/>
      <c r="PER52"/>
      <c r="PET52"/>
      <c r="PEV52"/>
      <c r="PEX52"/>
      <c r="PEZ52"/>
      <c r="PFB52"/>
      <c r="PFD52"/>
      <c r="PFF52"/>
      <c r="PFH52"/>
      <c r="PFJ52"/>
      <c r="PFL52"/>
      <c r="PFN52"/>
      <c r="PFP52"/>
      <c r="PFR52"/>
      <c r="PFT52"/>
      <c r="PFV52"/>
      <c r="PFX52"/>
      <c r="PFZ52"/>
      <c r="PGB52"/>
      <c r="PGD52"/>
      <c r="PGF52"/>
      <c r="PGH52"/>
      <c r="PGJ52"/>
      <c r="PGL52"/>
      <c r="PGN52"/>
      <c r="PGP52"/>
      <c r="PGR52"/>
      <c r="PGT52"/>
      <c r="PGV52"/>
      <c r="PGX52"/>
      <c r="PGZ52"/>
      <c r="PHB52"/>
      <c r="PHD52"/>
      <c r="PHF52"/>
      <c r="PHH52"/>
      <c r="PHJ52"/>
      <c r="PHL52"/>
      <c r="PHN52"/>
      <c r="PHP52"/>
      <c r="PHR52"/>
      <c r="PHT52"/>
      <c r="PHV52"/>
      <c r="PHX52"/>
      <c r="PHZ52"/>
      <c r="PIB52"/>
      <c r="PID52"/>
      <c r="PIF52"/>
      <c r="PIH52"/>
      <c r="PIJ52"/>
      <c r="PIL52"/>
      <c r="PIN52"/>
      <c r="PIP52"/>
      <c r="PIR52"/>
      <c r="PIT52"/>
      <c r="PIV52"/>
      <c r="PIX52"/>
      <c r="PIZ52"/>
      <c r="PJB52"/>
      <c r="PJD52"/>
      <c r="PJF52"/>
      <c r="PJH52"/>
      <c r="PJJ52"/>
      <c r="PJL52"/>
      <c r="PJN52"/>
      <c r="PJP52"/>
      <c r="PJR52"/>
      <c r="PJT52"/>
      <c r="PJV52"/>
      <c r="PJX52"/>
      <c r="PJZ52"/>
      <c r="PKB52"/>
      <c r="PKD52"/>
      <c r="PKF52"/>
      <c r="PKH52"/>
      <c r="PKJ52"/>
      <c r="PKL52"/>
      <c r="PKN52"/>
      <c r="PKP52"/>
      <c r="PKR52"/>
      <c r="PKT52"/>
      <c r="PKV52"/>
      <c r="PKX52"/>
      <c r="PKZ52"/>
      <c r="PLB52"/>
      <c r="PLD52"/>
      <c r="PLF52"/>
      <c r="PLH52"/>
      <c r="PLJ52"/>
      <c r="PLL52"/>
      <c r="PLN52"/>
      <c r="PLP52"/>
      <c r="PLR52"/>
      <c r="PLT52"/>
      <c r="PLV52"/>
      <c r="PLX52"/>
      <c r="PLZ52"/>
      <c r="PMB52"/>
      <c r="PMD52"/>
      <c r="PMF52"/>
      <c r="PMH52"/>
      <c r="PMJ52"/>
      <c r="PML52"/>
      <c r="PMN52"/>
      <c r="PMP52"/>
      <c r="PMR52"/>
      <c r="PMT52"/>
      <c r="PMV52"/>
      <c r="PMX52"/>
      <c r="PMZ52"/>
      <c r="PNB52"/>
      <c r="PND52"/>
      <c r="PNF52"/>
      <c r="PNH52"/>
      <c r="PNJ52"/>
      <c r="PNL52"/>
      <c r="PNN52"/>
      <c r="PNP52"/>
      <c r="PNR52"/>
      <c r="PNT52"/>
      <c r="PNV52"/>
      <c r="PNX52"/>
      <c r="PNZ52"/>
      <c r="POB52"/>
      <c r="POD52"/>
      <c r="POF52"/>
      <c r="POH52"/>
      <c r="POJ52"/>
      <c r="POL52"/>
      <c r="PON52"/>
      <c r="POP52"/>
      <c r="POR52"/>
      <c r="POT52"/>
      <c r="POV52"/>
      <c r="POX52"/>
      <c r="POZ52"/>
      <c r="PPB52"/>
      <c r="PPD52"/>
      <c r="PPF52"/>
      <c r="PPH52"/>
      <c r="PPJ52"/>
      <c r="PPL52"/>
      <c r="PPN52"/>
      <c r="PPP52"/>
      <c r="PPR52"/>
      <c r="PPT52"/>
      <c r="PPV52"/>
      <c r="PPX52"/>
      <c r="PPZ52"/>
      <c r="PQB52"/>
      <c r="PQD52"/>
      <c r="PQF52"/>
      <c r="PQH52"/>
      <c r="PQJ52"/>
      <c r="PQL52"/>
      <c r="PQN52"/>
      <c r="PQP52"/>
      <c r="PQR52"/>
      <c r="PQT52"/>
      <c r="PQV52"/>
      <c r="PQX52"/>
      <c r="PQZ52"/>
      <c r="PRB52"/>
      <c r="PRD52"/>
      <c r="PRF52"/>
      <c r="PRH52"/>
      <c r="PRJ52"/>
      <c r="PRL52"/>
      <c r="PRN52"/>
      <c r="PRP52"/>
      <c r="PRR52"/>
      <c r="PRT52"/>
      <c r="PRV52"/>
      <c r="PRX52"/>
      <c r="PRZ52"/>
      <c r="PSB52"/>
      <c r="PSD52"/>
      <c r="PSF52"/>
      <c r="PSH52"/>
      <c r="PSJ52"/>
      <c r="PSL52"/>
      <c r="PSN52"/>
      <c r="PSP52"/>
      <c r="PSR52"/>
      <c r="PST52"/>
      <c r="PSV52"/>
      <c r="PSX52"/>
      <c r="PSZ52"/>
      <c r="PTB52"/>
      <c r="PTD52"/>
      <c r="PTF52"/>
      <c r="PTH52"/>
      <c r="PTJ52"/>
      <c r="PTL52"/>
      <c r="PTN52"/>
      <c r="PTP52"/>
      <c r="PTR52"/>
      <c r="PTT52"/>
      <c r="PTV52"/>
      <c r="PTX52"/>
      <c r="PTZ52"/>
      <c r="PUB52"/>
      <c r="PUD52"/>
      <c r="PUF52"/>
      <c r="PUH52"/>
      <c r="PUJ52"/>
      <c r="PUL52"/>
      <c r="PUN52"/>
      <c r="PUP52"/>
      <c r="PUR52"/>
      <c r="PUT52"/>
      <c r="PUV52"/>
      <c r="PUX52"/>
      <c r="PUZ52"/>
      <c r="PVB52"/>
      <c r="PVD52"/>
      <c r="PVF52"/>
      <c r="PVH52"/>
      <c r="PVJ52"/>
      <c r="PVL52"/>
      <c r="PVN52"/>
      <c r="PVP52"/>
      <c r="PVR52"/>
      <c r="PVT52"/>
      <c r="PVV52"/>
      <c r="PVX52"/>
      <c r="PVZ52"/>
      <c r="PWB52"/>
      <c r="PWD52"/>
      <c r="PWF52"/>
      <c r="PWH52"/>
      <c r="PWJ52"/>
      <c r="PWL52"/>
      <c r="PWN52"/>
      <c r="PWP52"/>
      <c r="PWR52"/>
      <c r="PWT52"/>
      <c r="PWV52"/>
      <c r="PWX52"/>
      <c r="PWZ52"/>
      <c r="PXB52"/>
      <c r="PXD52"/>
      <c r="PXF52"/>
      <c r="PXH52"/>
      <c r="PXJ52"/>
      <c r="PXL52"/>
      <c r="PXN52"/>
      <c r="PXP52"/>
      <c r="PXR52"/>
      <c r="PXT52"/>
      <c r="PXV52"/>
      <c r="PXX52"/>
      <c r="PXZ52"/>
      <c r="PYB52"/>
      <c r="PYD52"/>
      <c r="PYF52"/>
      <c r="PYH52"/>
      <c r="PYJ52"/>
      <c r="PYL52"/>
      <c r="PYN52"/>
      <c r="PYP52"/>
      <c r="PYR52"/>
      <c r="PYT52"/>
      <c r="PYV52"/>
      <c r="PYX52"/>
      <c r="PYZ52"/>
      <c r="PZB52"/>
      <c r="PZD52"/>
      <c r="PZF52"/>
      <c r="PZH52"/>
      <c r="PZJ52"/>
      <c r="PZL52"/>
      <c r="PZN52"/>
      <c r="PZP52"/>
      <c r="PZR52"/>
      <c r="PZT52"/>
      <c r="PZV52"/>
      <c r="PZX52"/>
      <c r="PZZ52"/>
      <c r="QAB52"/>
      <c r="QAD52"/>
      <c r="QAF52"/>
      <c r="QAH52"/>
      <c r="QAJ52"/>
      <c r="QAL52"/>
      <c r="QAN52"/>
      <c r="QAP52"/>
      <c r="QAR52"/>
      <c r="QAT52"/>
      <c r="QAV52"/>
      <c r="QAX52"/>
      <c r="QAZ52"/>
      <c r="QBB52"/>
      <c r="QBD52"/>
      <c r="QBF52"/>
      <c r="QBH52"/>
      <c r="QBJ52"/>
      <c r="QBL52"/>
      <c r="QBN52"/>
      <c r="QBP52"/>
      <c r="QBR52"/>
      <c r="QBT52"/>
      <c r="QBV52"/>
      <c r="QBX52"/>
      <c r="QBZ52"/>
      <c r="QCB52"/>
      <c r="QCD52"/>
      <c r="QCF52"/>
      <c r="QCH52"/>
      <c r="QCJ52"/>
      <c r="QCL52"/>
      <c r="QCN52"/>
      <c r="QCP52"/>
      <c r="QCR52"/>
      <c r="QCT52"/>
      <c r="QCV52"/>
      <c r="QCX52"/>
      <c r="QCZ52"/>
      <c r="QDB52"/>
      <c r="QDD52"/>
      <c r="QDF52"/>
      <c r="QDH52"/>
      <c r="QDJ52"/>
      <c r="QDL52"/>
      <c r="QDN52"/>
      <c r="QDP52"/>
      <c r="QDR52"/>
      <c r="QDT52"/>
      <c r="QDV52"/>
      <c r="QDX52"/>
      <c r="QDZ52"/>
      <c r="QEB52"/>
      <c r="QED52"/>
      <c r="QEF52"/>
      <c r="QEH52"/>
      <c r="QEJ52"/>
      <c r="QEL52"/>
      <c r="QEN52"/>
      <c r="QEP52"/>
      <c r="QER52"/>
      <c r="QET52"/>
      <c r="QEV52"/>
      <c r="QEX52"/>
      <c r="QEZ52"/>
      <c r="QFB52"/>
      <c r="QFD52"/>
      <c r="QFF52"/>
      <c r="QFH52"/>
      <c r="QFJ52"/>
      <c r="QFL52"/>
      <c r="QFN52"/>
      <c r="QFP52"/>
      <c r="QFR52"/>
      <c r="QFT52"/>
      <c r="QFV52"/>
      <c r="QFX52"/>
      <c r="QFZ52"/>
      <c r="QGB52"/>
      <c r="QGD52"/>
      <c r="QGF52"/>
      <c r="QGH52"/>
      <c r="QGJ52"/>
      <c r="QGL52"/>
      <c r="QGN52"/>
      <c r="QGP52"/>
      <c r="QGR52"/>
      <c r="QGT52"/>
      <c r="QGV52"/>
      <c r="QGX52"/>
      <c r="QGZ52"/>
      <c r="QHB52"/>
      <c r="QHD52"/>
      <c r="QHF52"/>
      <c r="QHH52"/>
      <c r="QHJ52"/>
      <c r="QHL52"/>
      <c r="QHN52"/>
      <c r="QHP52"/>
      <c r="QHR52"/>
      <c r="QHT52"/>
      <c r="QHV52"/>
      <c r="QHX52"/>
      <c r="QHZ52"/>
      <c r="QIB52"/>
      <c r="QID52"/>
      <c r="QIF52"/>
      <c r="QIH52"/>
      <c r="QIJ52"/>
      <c r="QIL52"/>
      <c r="QIN52"/>
      <c r="QIP52"/>
      <c r="QIR52"/>
      <c r="QIT52"/>
      <c r="QIV52"/>
      <c r="QIX52"/>
      <c r="QIZ52"/>
      <c r="QJB52"/>
      <c r="QJD52"/>
      <c r="QJF52"/>
      <c r="QJH52"/>
      <c r="QJJ52"/>
      <c r="QJL52"/>
      <c r="QJN52"/>
      <c r="QJP52"/>
      <c r="QJR52"/>
      <c r="QJT52"/>
      <c r="QJV52"/>
      <c r="QJX52"/>
      <c r="QJZ52"/>
      <c r="QKB52"/>
      <c r="QKD52"/>
      <c r="QKF52"/>
      <c r="QKH52"/>
      <c r="QKJ52"/>
      <c r="QKL52"/>
      <c r="QKN52"/>
      <c r="QKP52"/>
      <c r="QKR52"/>
      <c r="QKT52"/>
      <c r="QKV52"/>
      <c r="QKX52"/>
      <c r="QKZ52"/>
      <c r="QLB52"/>
      <c r="QLD52"/>
      <c r="QLF52"/>
      <c r="QLH52"/>
      <c r="QLJ52"/>
      <c r="QLL52"/>
      <c r="QLN52"/>
      <c r="QLP52"/>
      <c r="QLR52"/>
      <c r="QLT52"/>
      <c r="QLV52"/>
      <c r="QLX52"/>
      <c r="QLZ52"/>
      <c r="QMB52"/>
      <c r="QMD52"/>
      <c r="QMF52"/>
      <c r="QMH52"/>
      <c r="QMJ52"/>
      <c r="QML52"/>
      <c r="QMN52"/>
      <c r="QMP52"/>
      <c r="QMR52"/>
      <c r="QMT52"/>
      <c r="QMV52"/>
      <c r="QMX52"/>
      <c r="QMZ52"/>
      <c r="QNB52"/>
      <c r="QND52"/>
      <c r="QNF52"/>
      <c r="QNH52"/>
      <c r="QNJ52"/>
      <c r="QNL52"/>
      <c r="QNN52"/>
      <c r="QNP52"/>
      <c r="QNR52"/>
      <c r="QNT52"/>
      <c r="QNV52"/>
      <c r="QNX52"/>
      <c r="QNZ52"/>
      <c r="QOB52"/>
      <c r="QOD52"/>
      <c r="QOF52"/>
      <c r="QOH52"/>
      <c r="QOJ52"/>
      <c r="QOL52"/>
      <c r="QON52"/>
      <c r="QOP52"/>
      <c r="QOR52"/>
      <c r="QOT52"/>
      <c r="QOV52"/>
      <c r="QOX52"/>
      <c r="QOZ52"/>
      <c r="QPB52"/>
      <c r="QPD52"/>
      <c r="QPF52"/>
      <c r="QPH52"/>
      <c r="QPJ52"/>
      <c r="QPL52"/>
      <c r="QPN52"/>
      <c r="QPP52"/>
      <c r="QPR52"/>
      <c r="QPT52"/>
      <c r="QPV52"/>
      <c r="QPX52"/>
      <c r="QPZ52"/>
      <c r="QQB52"/>
      <c r="QQD52"/>
      <c r="QQF52"/>
      <c r="QQH52"/>
      <c r="QQJ52"/>
      <c r="QQL52"/>
      <c r="QQN52"/>
      <c r="QQP52"/>
      <c r="QQR52"/>
      <c r="QQT52"/>
      <c r="QQV52"/>
      <c r="QQX52"/>
      <c r="QQZ52"/>
      <c r="QRB52"/>
      <c r="QRD52"/>
      <c r="QRF52"/>
      <c r="QRH52"/>
      <c r="QRJ52"/>
      <c r="QRL52"/>
      <c r="QRN52"/>
      <c r="QRP52"/>
      <c r="QRR52"/>
      <c r="QRT52"/>
      <c r="QRV52"/>
      <c r="QRX52"/>
      <c r="QRZ52"/>
      <c r="QSB52"/>
      <c r="QSD52"/>
      <c r="QSF52"/>
      <c r="QSH52"/>
      <c r="QSJ52"/>
      <c r="QSL52"/>
      <c r="QSN52"/>
      <c r="QSP52"/>
      <c r="QSR52"/>
      <c r="QST52"/>
      <c r="QSV52"/>
      <c r="QSX52"/>
      <c r="QSZ52"/>
      <c r="QTB52"/>
      <c r="QTD52"/>
      <c r="QTF52"/>
      <c r="QTH52"/>
      <c r="QTJ52"/>
      <c r="QTL52"/>
      <c r="QTN52"/>
      <c r="QTP52"/>
      <c r="QTR52"/>
      <c r="QTT52"/>
      <c r="QTV52"/>
      <c r="QTX52"/>
      <c r="QTZ52"/>
      <c r="QUB52"/>
      <c r="QUD52"/>
      <c r="QUF52"/>
      <c r="QUH52"/>
      <c r="QUJ52"/>
      <c r="QUL52"/>
      <c r="QUN52"/>
      <c r="QUP52"/>
      <c r="QUR52"/>
      <c r="QUT52"/>
      <c r="QUV52"/>
      <c r="QUX52"/>
      <c r="QUZ52"/>
      <c r="QVB52"/>
      <c r="QVD52"/>
      <c r="QVF52"/>
      <c r="QVH52"/>
      <c r="QVJ52"/>
      <c r="QVL52"/>
      <c r="QVN52"/>
      <c r="QVP52"/>
      <c r="QVR52"/>
      <c r="QVT52"/>
      <c r="QVV52"/>
      <c r="QVX52"/>
      <c r="QVZ52"/>
      <c r="QWB52"/>
      <c r="QWD52"/>
      <c r="QWF52"/>
      <c r="QWH52"/>
      <c r="QWJ52"/>
      <c r="QWL52"/>
      <c r="QWN52"/>
      <c r="QWP52"/>
      <c r="QWR52"/>
      <c r="QWT52"/>
      <c r="QWV52"/>
      <c r="QWX52"/>
      <c r="QWZ52"/>
      <c r="QXB52"/>
      <c r="QXD52"/>
      <c r="QXF52"/>
      <c r="QXH52"/>
      <c r="QXJ52"/>
      <c r="QXL52"/>
      <c r="QXN52"/>
      <c r="QXP52"/>
      <c r="QXR52"/>
      <c r="QXT52"/>
      <c r="QXV52"/>
      <c r="QXX52"/>
      <c r="QXZ52"/>
      <c r="QYB52"/>
      <c r="QYD52"/>
      <c r="QYF52"/>
      <c r="QYH52"/>
      <c r="QYJ52"/>
      <c r="QYL52"/>
      <c r="QYN52"/>
      <c r="QYP52"/>
      <c r="QYR52"/>
      <c r="QYT52"/>
      <c r="QYV52"/>
      <c r="QYX52"/>
      <c r="QYZ52"/>
      <c r="QZB52"/>
      <c r="QZD52"/>
      <c r="QZF52"/>
      <c r="QZH52"/>
      <c r="QZJ52"/>
      <c r="QZL52"/>
      <c r="QZN52"/>
      <c r="QZP52"/>
      <c r="QZR52"/>
      <c r="QZT52"/>
      <c r="QZV52"/>
      <c r="QZX52"/>
      <c r="QZZ52"/>
      <c r="RAB52"/>
      <c r="RAD52"/>
      <c r="RAF52"/>
      <c r="RAH52"/>
      <c r="RAJ52"/>
      <c r="RAL52"/>
      <c r="RAN52"/>
      <c r="RAP52"/>
      <c r="RAR52"/>
      <c r="RAT52"/>
      <c r="RAV52"/>
      <c r="RAX52"/>
      <c r="RAZ52"/>
      <c r="RBB52"/>
      <c r="RBD52"/>
      <c r="RBF52"/>
      <c r="RBH52"/>
      <c r="RBJ52"/>
      <c r="RBL52"/>
      <c r="RBN52"/>
      <c r="RBP52"/>
      <c r="RBR52"/>
      <c r="RBT52"/>
      <c r="RBV52"/>
      <c r="RBX52"/>
      <c r="RBZ52"/>
      <c r="RCB52"/>
      <c r="RCD52"/>
      <c r="RCF52"/>
      <c r="RCH52"/>
      <c r="RCJ52"/>
      <c r="RCL52"/>
      <c r="RCN52"/>
      <c r="RCP52"/>
      <c r="RCR52"/>
      <c r="RCT52"/>
      <c r="RCV52"/>
      <c r="RCX52"/>
      <c r="RCZ52"/>
      <c r="RDB52"/>
      <c r="RDD52"/>
      <c r="RDF52"/>
      <c r="RDH52"/>
      <c r="RDJ52"/>
      <c r="RDL52"/>
      <c r="RDN52"/>
      <c r="RDP52"/>
      <c r="RDR52"/>
      <c r="RDT52"/>
      <c r="RDV52"/>
      <c r="RDX52"/>
      <c r="RDZ52"/>
      <c r="REB52"/>
      <c r="RED52"/>
      <c r="REF52"/>
      <c r="REH52"/>
      <c r="REJ52"/>
      <c r="REL52"/>
      <c r="REN52"/>
      <c r="REP52"/>
      <c r="RER52"/>
      <c r="RET52"/>
      <c r="REV52"/>
      <c r="REX52"/>
      <c r="REZ52"/>
      <c r="RFB52"/>
      <c r="RFD52"/>
      <c r="RFF52"/>
      <c r="RFH52"/>
      <c r="RFJ52"/>
      <c r="RFL52"/>
      <c r="RFN52"/>
      <c r="RFP52"/>
      <c r="RFR52"/>
      <c r="RFT52"/>
      <c r="RFV52"/>
      <c r="RFX52"/>
      <c r="RFZ52"/>
      <c r="RGB52"/>
      <c r="RGD52"/>
      <c r="RGF52"/>
      <c r="RGH52"/>
      <c r="RGJ52"/>
      <c r="RGL52"/>
      <c r="RGN52"/>
      <c r="RGP52"/>
      <c r="RGR52"/>
      <c r="RGT52"/>
      <c r="RGV52"/>
      <c r="RGX52"/>
      <c r="RGZ52"/>
      <c r="RHB52"/>
      <c r="RHD52"/>
      <c r="RHF52"/>
      <c r="RHH52"/>
      <c r="RHJ52"/>
      <c r="RHL52"/>
      <c r="RHN52"/>
      <c r="RHP52"/>
      <c r="RHR52"/>
      <c r="RHT52"/>
      <c r="RHV52"/>
      <c r="RHX52"/>
      <c r="RHZ52"/>
      <c r="RIB52"/>
      <c r="RID52"/>
      <c r="RIF52"/>
      <c r="RIH52"/>
      <c r="RIJ52"/>
      <c r="RIL52"/>
      <c r="RIN52"/>
      <c r="RIP52"/>
      <c r="RIR52"/>
      <c r="RIT52"/>
      <c r="RIV52"/>
      <c r="RIX52"/>
      <c r="RIZ52"/>
      <c r="RJB52"/>
      <c r="RJD52"/>
      <c r="RJF52"/>
      <c r="RJH52"/>
      <c r="RJJ52"/>
      <c r="RJL52"/>
      <c r="RJN52"/>
      <c r="RJP52"/>
      <c r="RJR52"/>
      <c r="RJT52"/>
      <c r="RJV52"/>
      <c r="RJX52"/>
      <c r="RJZ52"/>
      <c r="RKB52"/>
      <c r="RKD52"/>
      <c r="RKF52"/>
      <c r="RKH52"/>
      <c r="RKJ52"/>
      <c r="RKL52"/>
      <c r="RKN52"/>
      <c r="RKP52"/>
      <c r="RKR52"/>
      <c r="RKT52"/>
      <c r="RKV52"/>
      <c r="RKX52"/>
      <c r="RKZ52"/>
      <c r="RLB52"/>
      <c r="RLD52"/>
      <c r="RLF52"/>
      <c r="RLH52"/>
      <c r="RLJ52"/>
      <c r="RLL52"/>
      <c r="RLN52"/>
      <c r="RLP52"/>
      <c r="RLR52"/>
      <c r="RLT52"/>
      <c r="RLV52"/>
      <c r="RLX52"/>
      <c r="RLZ52"/>
      <c r="RMB52"/>
      <c r="RMD52"/>
      <c r="RMF52"/>
      <c r="RMH52"/>
      <c r="RMJ52"/>
      <c r="RML52"/>
      <c r="RMN52"/>
      <c r="RMP52"/>
      <c r="RMR52"/>
      <c r="RMT52"/>
      <c r="RMV52"/>
      <c r="RMX52"/>
      <c r="RMZ52"/>
      <c r="RNB52"/>
      <c r="RND52"/>
      <c r="RNF52"/>
      <c r="RNH52"/>
      <c r="RNJ52"/>
      <c r="RNL52"/>
      <c r="RNN52"/>
      <c r="RNP52"/>
      <c r="RNR52"/>
      <c r="RNT52"/>
      <c r="RNV52"/>
      <c r="RNX52"/>
      <c r="RNZ52"/>
      <c r="ROB52"/>
      <c r="ROD52"/>
      <c r="ROF52"/>
      <c r="ROH52"/>
      <c r="ROJ52"/>
      <c r="ROL52"/>
      <c r="RON52"/>
      <c r="ROP52"/>
      <c r="ROR52"/>
      <c r="ROT52"/>
      <c r="ROV52"/>
      <c r="ROX52"/>
      <c r="ROZ52"/>
      <c r="RPB52"/>
      <c r="RPD52"/>
      <c r="RPF52"/>
      <c r="RPH52"/>
      <c r="RPJ52"/>
      <c r="RPL52"/>
      <c r="RPN52"/>
      <c r="RPP52"/>
      <c r="RPR52"/>
      <c r="RPT52"/>
      <c r="RPV52"/>
      <c r="RPX52"/>
      <c r="RPZ52"/>
      <c r="RQB52"/>
      <c r="RQD52"/>
      <c r="RQF52"/>
      <c r="RQH52"/>
      <c r="RQJ52"/>
      <c r="RQL52"/>
      <c r="RQN52"/>
      <c r="RQP52"/>
      <c r="RQR52"/>
      <c r="RQT52"/>
      <c r="RQV52"/>
      <c r="RQX52"/>
      <c r="RQZ52"/>
      <c r="RRB52"/>
      <c r="RRD52"/>
      <c r="RRF52"/>
      <c r="RRH52"/>
      <c r="RRJ52"/>
      <c r="RRL52"/>
      <c r="RRN52"/>
      <c r="RRP52"/>
      <c r="RRR52"/>
      <c r="RRT52"/>
      <c r="RRV52"/>
      <c r="RRX52"/>
      <c r="RRZ52"/>
      <c r="RSB52"/>
      <c r="RSD52"/>
      <c r="RSF52"/>
      <c r="RSH52"/>
      <c r="RSJ52"/>
      <c r="RSL52"/>
      <c r="RSN52"/>
      <c r="RSP52"/>
      <c r="RSR52"/>
      <c r="RST52"/>
      <c r="RSV52"/>
      <c r="RSX52"/>
      <c r="RSZ52"/>
      <c r="RTB52"/>
      <c r="RTD52"/>
      <c r="RTF52"/>
      <c r="RTH52"/>
      <c r="RTJ52"/>
      <c r="RTL52"/>
      <c r="RTN52"/>
      <c r="RTP52"/>
      <c r="RTR52"/>
      <c r="RTT52"/>
      <c r="RTV52"/>
      <c r="RTX52"/>
      <c r="RTZ52"/>
      <c r="RUB52"/>
      <c r="RUD52"/>
      <c r="RUF52"/>
      <c r="RUH52"/>
      <c r="RUJ52"/>
      <c r="RUL52"/>
      <c r="RUN52"/>
      <c r="RUP52"/>
      <c r="RUR52"/>
      <c r="RUT52"/>
      <c r="RUV52"/>
      <c r="RUX52"/>
      <c r="RUZ52"/>
      <c r="RVB52"/>
      <c r="RVD52"/>
      <c r="RVF52"/>
      <c r="RVH52"/>
      <c r="RVJ52"/>
      <c r="RVL52"/>
      <c r="RVN52"/>
      <c r="RVP52"/>
      <c r="RVR52"/>
      <c r="RVT52"/>
      <c r="RVV52"/>
      <c r="RVX52"/>
      <c r="RVZ52"/>
      <c r="RWB52"/>
      <c r="RWD52"/>
      <c r="RWF52"/>
      <c r="RWH52"/>
      <c r="RWJ52"/>
      <c r="RWL52"/>
      <c r="RWN52"/>
      <c r="RWP52"/>
      <c r="RWR52"/>
      <c r="RWT52"/>
      <c r="RWV52"/>
      <c r="RWX52"/>
      <c r="RWZ52"/>
      <c r="RXB52"/>
      <c r="RXD52"/>
      <c r="RXF52"/>
      <c r="RXH52"/>
      <c r="RXJ52"/>
      <c r="RXL52"/>
      <c r="RXN52"/>
      <c r="RXP52"/>
      <c r="RXR52"/>
      <c r="RXT52"/>
      <c r="RXV52"/>
      <c r="RXX52"/>
      <c r="RXZ52"/>
      <c r="RYB52"/>
      <c r="RYD52"/>
      <c r="RYF52"/>
      <c r="RYH52"/>
      <c r="RYJ52"/>
      <c r="RYL52"/>
      <c r="RYN52"/>
      <c r="RYP52"/>
      <c r="RYR52"/>
      <c r="RYT52"/>
      <c r="RYV52"/>
      <c r="RYX52"/>
      <c r="RYZ52"/>
      <c r="RZB52"/>
      <c r="RZD52"/>
      <c r="RZF52"/>
      <c r="RZH52"/>
      <c r="RZJ52"/>
      <c r="RZL52"/>
      <c r="RZN52"/>
      <c r="RZP52"/>
      <c r="RZR52"/>
      <c r="RZT52"/>
      <c r="RZV52"/>
      <c r="RZX52"/>
      <c r="RZZ52"/>
      <c r="SAB52"/>
      <c r="SAD52"/>
      <c r="SAF52"/>
      <c r="SAH52"/>
      <c r="SAJ52"/>
      <c r="SAL52"/>
      <c r="SAN52"/>
      <c r="SAP52"/>
      <c r="SAR52"/>
      <c r="SAT52"/>
      <c r="SAV52"/>
      <c r="SAX52"/>
      <c r="SAZ52"/>
      <c r="SBB52"/>
      <c r="SBD52"/>
      <c r="SBF52"/>
      <c r="SBH52"/>
      <c r="SBJ52"/>
      <c r="SBL52"/>
      <c r="SBN52"/>
      <c r="SBP52"/>
      <c r="SBR52"/>
      <c r="SBT52"/>
      <c r="SBV52"/>
      <c r="SBX52"/>
      <c r="SBZ52"/>
      <c r="SCB52"/>
      <c r="SCD52"/>
      <c r="SCF52"/>
      <c r="SCH52"/>
      <c r="SCJ52"/>
      <c r="SCL52"/>
      <c r="SCN52"/>
      <c r="SCP52"/>
      <c r="SCR52"/>
      <c r="SCT52"/>
      <c r="SCV52"/>
      <c r="SCX52"/>
      <c r="SCZ52"/>
      <c r="SDB52"/>
      <c r="SDD52"/>
      <c r="SDF52"/>
      <c r="SDH52"/>
      <c r="SDJ52"/>
      <c r="SDL52"/>
      <c r="SDN52"/>
      <c r="SDP52"/>
      <c r="SDR52"/>
      <c r="SDT52"/>
      <c r="SDV52"/>
      <c r="SDX52"/>
      <c r="SDZ52"/>
      <c r="SEB52"/>
      <c r="SED52"/>
      <c r="SEF52"/>
      <c r="SEH52"/>
      <c r="SEJ52"/>
      <c r="SEL52"/>
      <c r="SEN52"/>
      <c r="SEP52"/>
      <c r="SER52"/>
      <c r="SET52"/>
      <c r="SEV52"/>
      <c r="SEX52"/>
      <c r="SEZ52"/>
      <c r="SFB52"/>
      <c r="SFD52"/>
      <c r="SFF52"/>
      <c r="SFH52"/>
      <c r="SFJ52"/>
      <c r="SFL52"/>
      <c r="SFN52"/>
      <c r="SFP52"/>
      <c r="SFR52"/>
      <c r="SFT52"/>
      <c r="SFV52"/>
      <c r="SFX52"/>
      <c r="SFZ52"/>
      <c r="SGB52"/>
      <c r="SGD52"/>
      <c r="SGF52"/>
      <c r="SGH52"/>
      <c r="SGJ52"/>
      <c r="SGL52"/>
      <c r="SGN52"/>
      <c r="SGP52"/>
      <c r="SGR52"/>
      <c r="SGT52"/>
      <c r="SGV52"/>
      <c r="SGX52"/>
      <c r="SGZ52"/>
      <c r="SHB52"/>
      <c r="SHD52"/>
      <c r="SHF52"/>
      <c r="SHH52"/>
      <c r="SHJ52"/>
      <c r="SHL52"/>
      <c r="SHN52"/>
      <c r="SHP52"/>
      <c r="SHR52"/>
      <c r="SHT52"/>
      <c r="SHV52"/>
      <c r="SHX52"/>
      <c r="SHZ52"/>
      <c r="SIB52"/>
      <c r="SID52"/>
      <c r="SIF52"/>
      <c r="SIH52"/>
      <c r="SIJ52"/>
      <c r="SIL52"/>
      <c r="SIN52"/>
      <c r="SIP52"/>
      <c r="SIR52"/>
      <c r="SIT52"/>
      <c r="SIV52"/>
      <c r="SIX52"/>
      <c r="SIZ52"/>
      <c r="SJB52"/>
      <c r="SJD52"/>
      <c r="SJF52"/>
      <c r="SJH52"/>
      <c r="SJJ52"/>
      <c r="SJL52"/>
      <c r="SJN52"/>
      <c r="SJP52"/>
      <c r="SJR52"/>
      <c r="SJT52"/>
      <c r="SJV52"/>
      <c r="SJX52"/>
      <c r="SJZ52"/>
      <c r="SKB52"/>
      <c r="SKD52"/>
      <c r="SKF52"/>
      <c r="SKH52"/>
      <c r="SKJ52"/>
      <c r="SKL52"/>
      <c r="SKN52"/>
      <c r="SKP52"/>
      <c r="SKR52"/>
      <c r="SKT52"/>
      <c r="SKV52"/>
      <c r="SKX52"/>
      <c r="SKZ52"/>
      <c r="SLB52"/>
      <c r="SLD52"/>
      <c r="SLF52"/>
      <c r="SLH52"/>
      <c r="SLJ52"/>
      <c r="SLL52"/>
      <c r="SLN52"/>
      <c r="SLP52"/>
      <c r="SLR52"/>
      <c r="SLT52"/>
      <c r="SLV52"/>
      <c r="SLX52"/>
      <c r="SLZ52"/>
      <c r="SMB52"/>
      <c r="SMD52"/>
      <c r="SMF52"/>
      <c r="SMH52"/>
      <c r="SMJ52"/>
      <c r="SML52"/>
      <c r="SMN52"/>
      <c r="SMP52"/>
      <c r="SMR52"/>
      <c r="SMT52"/>
      <c r="SMV52"/>
      <c r="SMX52"/>
      <c r="SMZ52"/>
      <c r="SNB52"/>
      <c r="SND52"/>
      <c r="SNF52"/>
      <c r="SNH52"/>
      <c r="SNJ52"/>
      <c r="SNL52"/>
      <c r="SNN52"/>
      <c r="SNP52"/>
      <c r="SNR52"/>
      <c r="SNT52"/>
      <c r="SNV52"/>
      <c r="SNX52"/>
      <c r="SNZ52"/>
      <c r="SOB52"/>
      <c r="SOD52"/>
      <c r="SOF52"/>
      <c r="SOH52"/>
      <c r="SOJ52"/>
      <c r="SOL52"/>
      <c r="SON52"/>
      <c r="SOP52"/>
      <c r="SOR52"/>
      <c r="SOT52"/>
      <c r="SOV52"/>
      <c r="SOX52"/>
      <c r="SOZ52"/>
      <c r="SPB52"/>
      <c r="SPD52"/>
      <c r="SPF52"/>
      <c r="SPH52"/>
      <c r="SPJ52"/>
      <c r="SPL52"/>
      <c r="SPN52"/>
      <c r="SPP52"/>
      <c r="SPR52"/>
      <c r="SPT52"/>
      <c r="SPV52"/>
      <c r="SPX52"/>
      <c r="SPZ52"/>
      <c r="SQB52"/>
      <c r="SQD52"/>
      <c r="SQF52"/>
      <c r="SQH52"/>
      <c r="SQJ52"/>
      <c r="SQL52"/>
      <c r="SQN52"/>
      <c r="SQP52"/>
      <c r="SQR52"/>
      <c r="SQT52"/>
      <c r="SQV52"/>
      <c r="SQX52"/>
      <c r="SQZ52"/>
      <c r="SRB52"/>
      <c r="SRD52"/>
      <c r="SRF52"/>
      <c r="SRH52"/>
      <c r="SRJ52"/>
      <c r="SRL52"/>
      <c r="SRN52"/>
      <c r="SRP52"/>
      <c r="SRR52"/>
      <c r="SRT52"/>
      <c r="SRV52"/>
      <c r="SRX52"/>
      <c r="SRZ52"/>
      <c r="SSB52"/>
      <c r="SSD52"/>
      <c r="SSF52"/>
      <c r="SSH52"/>
      <c r="SSJ52"/>
      <c r="SSL52"/>
      <c r="SSN52"/>
      <c r="SSP52"/>
      <c r="SSR52"/>
      <c r="SST52"/>
      <c r="SSV52"/>
      <c r="SSX52"/>
      <c r="SSZ52"/>
      <c r="STB52"/>
      <c r="STD52"/>
      <c r="STF52"/>
      <c r="STH52"/>
      <c r="STJ52"/>
      <c r="STL52"/>
      <c r="STN52"/>
      <c r="STP52"/>
      <c r="STR52"/>
      <c r="STT52"/>
      <c r="STV52"/>
      <c r="STX52"/>
      <c r="STZ52"/>
      <c r="SUB52"/>
      <c r="SUD52"/>
      <c r="SUF52"/>
      <c r="SUH52"/>
      <c r="SUJ52"/>
      <c r="SUL52"/>
      <c r="SUN52"/>
      <c r="SUP52"/>
      <c r="SUR52"/>
      <c r="SUT52"/>
      <c r="SUV52"/>
      <c r="SUX52"/>
      <c r="SUZ52"/>
      <c r="SVB52"/>
      <c r="SVD52"/>
      <c r="SVF52"/>
      <c r="SVH52"/>
      <c r="SVJ52"/>
      <c r="SVL52"/>
      <c r="SVN52"/>
      <c r="SVP52"/>
      <c r="SVR52"/>
      <c r="SVT52"/>
      <c r="SVV52"/>
      <c r="SVX52"/>
      <c r="SVZ52"/>
      <c r="SWB52"/>
      <c r="SWD52"/>
      <c r="SWF52"/>
      <c r="SWH52"/>
      <c r="SWJ52"/>
      <c r="SWL52"/>
      <c r="SWN52"/>
      <c r="SWP52"/>
      <c r="SWR52"/>
      <c r="SWT52"/>
      <c r="SWV52"/>
      <c r="SWX52"/>
      <c r="SWZ52"/>
      <c r="SXB52"/>
      <c r="SXD52"/>
      <c r="SXF52"/>
      <c r="SXH52"/>
      <c r="SXJ52"/>
      <c r="SXL52"/>
      <c r="SXN52"/>
      <c r="SXP52"/>
      <c r="SXR52"/>
      <c r="SXT52"/>
      <c r="SXV52"/>
      <c r="SXX52"/>
      <c r="SXZ52"/>
      <c r="SYB52"/>
      <c r="SYD52"/>
      <c r="SYF52"/>
      <c r="SYH52"/>
      <c r="SYJ52"/>
      <c r="SYL52"/>
      <c r="SYN52"/>
      <c r="SYP52"/>
      <c r="SYR52"/>
      <c r="SYT52"/>
      <c r="SYV52"/>
      <c r="SYX52"/>
      <c r="SYZ52"/>
      <c r="SZB52"/>
      <c r="SZD52"/>
      <c r="SZF52"/>
      <c r="SZH52"/>
      <c r="SZJ52"/>
      <c r="SZL52"/>
      <c r="SZN52"/>
      <c r="SZP52"/>
      <c r="SZR52"/>
      <c r="SZT52"/>
      <c r="SZV52"/>
      <c r="SZX52"/>
      <c r="SZZ52"/>
      <c r="TAB52"/>
      <c r="TAD52"/>
      <c r="TAF52"/>
      <c r="TAH52"/>
      <c r="TAJ52"/>
      <c r="TAL52"/>
      <c r="TAN52"/>
      <c r="TAP52"/>
      <c r="TAR52"/>
      <c r="TAT52"/>
      <c r="TAV52"/>
      <c r="TAX52"/>
      <c r="TAZ52"/>
      <c r="TBB52"/>
      <c r="TBD52"/>
      <c r="TBF52"/>
      <c r="TBH52"/>
      <c r="TBJ52"/>
      <c r="TBL52"/>
      <c r="TBN52"/>
      <c r="TBP52"/>
      <c r="TBR52"/>
      <c r="TBT52"/>
      <c r="TBV52"/>
      <c r="TBX52"/>
      <c r="TBZ52"/>
      <c r="TCB52"/>
      <c r="TCD52"/>
      <c r="TCF52"/>
      <c r="TCH52"/>
      <c r="TCJ52"/>
      <c r="TCL52"/>
      <c r="TCN52"/>
      <c r="TCP52"/>
      <c r="TCR52"/>
      <c r="TCT52"/>
      <c r="TCV52"/>
      <c r="TCX52"/>
      <c r="TCZ52"/>
      <c r="TDB52"/>
      <c r="TDD52"/>
      <c r="TDF52"/>
      <c r="TDH52"/>
      <c r="TDJ52"/>
      <c r="TDL52"/>
      <c r="TDN52"/>
      <c r="TDP52"/>
      <c r="TDR52"/>
      <c r="TDT52"/>
      <c r="TDV52"/>
      <c r="TDX52"/>
      <c r="TDZ52"/>
      <c r="TEB52"/>
      <c r="TED52"/>
      <c r="TEF52"/>
      <c r="TEH52"/>
      <c r="TEJ52"/>
      <c r="TEL52"/>
      <c r="TEN52"/>
      <c r="TEP52"/>
      <c r="TER52"/>
      <c r="TET52"/>
      <c r="TEV52"/>
      <c r="TEX52"/>
      <c r="TEZ52"/>
      <c r="TFB52"/>
      <c r="TFD52"/>
      <c r="TFF52"/>
      <c r="TFH52"/>
      <c r="TFJ52"/>
      <c r="TFL52"/>
      <c r="TFN52"/>
      <c r="TFP52"/>
      <c r="TFR52"/>
      <c r="TFT52"/>
      <c r="TFV52"/>
      <c r="TFX52"/>
      <c r="TFZ52"/>
      <c r="TGB52"/>
      <c r="TGD52"/>
      <c r="TGF52"/>
      <c r="TGH52"/>
      <c r="TGJ52"/>
      <c r="TGL52"/>
      <c r="TGN52"/>
      <c r="TGP52"/>
      <c r="TGR52"/>
      <c r="TGT52"/>
      <c r="TGV52"/>
      <c r="TGX52"/>
      <c r="TGZ52"/>
      <c r="THB52"/>
      <c r="THD52"/>
      <c r="THF52"/>
      <c r="THH52"/>
      <c r="THJ52"/>
      <c r="THL52"/>
      <c r="THN52"/>
      <c r="THP52"/>
      <c r="THR52"/>
      <c r="THT52"/>
      <c r="THV52"/>
      <c r="THX52"/>
      <c r="THZ52"/>
      <c r="TIB52"/>
      <c r="TID52"/>
      <c r="TIF52"/>
      <c r="TIH52"/>
      <c r="TIJ52"/>
      <c r="TIL52"/>
      <c r="TIN52"/>
      <c r="TIP52"/>
      <c r="TIR52"/>
      <c r="TIT52"/>
      <c r="TIV52"/>
      <c r="TIX52"/>
      <c r="TIZ52"/>
      <c r="TJB52"/>
      <c r="TJD52"/>
      <c r="TJF52"/>
      <c r="TJH52"/>
      <c r="TJJ52"/>
      <c r="TJL52"/>
      <c r="TJN52"/>
      <c r="TJP52"/>
      <c r="TJR52"/>
      <c r="TJT52"/>
      <c r="TJV52"/>
      <c r="TJX52"/>
      <c r="TJZ52"/>
      <c r="TKB52"/>
      <c r="TKD52"/>
      <c r="TKF52"/>
      <c r="TKH52"/>
      <c r="TKJ52"/>
      <c r="TKL52"/>
      <c r="TKN52"/>
      <c r="TKP52"/>
      <c r="TKR52"/>
      <c r="TKT52"/>
      <c r="TKV52"/>
      <c r="TKX52"/>
      <c r="TKZ52"/>
      <c r="TLB52"/>
      <c r="TLD52"/>
      <c r="TLF52"/>
      <c r="TLH52"/>
      <c r="TLJ52"/>
      <c r="TLL52"/>
      <c r="TLN52"/>
      <c r="TLP52"/>
      <c r="TLR52"/>
      <c r="TLT52"/>
      <c r="TLV52"/>
      <c r="TLX52"/>
      <c r="TLZ52"/>
      <c r="TMB52"/>
      <c r="TMD52"/>
      <c r="TMF52"/>
      <c r="TMH52"/>
      <c r="TMJ52"/>
      <c r="TML52"/>
      <c r="TMN52"/>
      <c r="TMP52"/>
      <c r="TMR52"/>
      <c r="TMT52"/>
      <c r="TMV52"/>
      <c r="TMX52"/>
      <c r="TMZ52"/>
      <c r="TNB52"/>
      <c r="TND52"/>
      <c r="TNF52"/>
      <c r="TNH52"/>
      <c r="TNJ52"/>
      <c r="TNL52"/>
      <c r="TNN52"/>
      <c r="TNP52"/>
      <c r="TNR52"/>
      <c r="TNT52"/>
      <c r="TNV52"/>
      <c r="TNX52"/>
      <c r="TNZ52"/>
      <c r="TOB52"/>
      <c r="TOD52"/>
      <c r="TOF52"/>
      <c r="TOH52"/>
      <c r="TOJ52"/>
      <c r="TOL52"/>
      <c r="TON52"/>
      <c r="TOP52"/>
      <c r="TOR52"/>
      <c r="TOT52"/>
      <c r="TOV52"/>
      <c r="TOX52"/>
      <c r="TOZ52"/>
      <c r="TPB52"/>
      <c r="TPD52"/>
      <c r="TPF52"/>
      <c r="TPH52"/>
      <c r="TPJ52"/>
      <c r="TPL52"/>
      <c r="TPN52"/>
      <c r="TPP52"/>
      <c r="TPR52"/>
      <c r="TPT52"/>
      <c r="TPV52"/>
      <c r="TPX52"/>
      <c r="TPZ52"/>
      <c r="TQB52"/>
      <c r="TQD52"/>
      <c r="TQF52"/>
      <c r="TQH52"/>
      <c r="TQJ52"/>
      <c r="TQL52"/>
      <c r="TQN52"/>
      <c r="TQP52"/>
      <c r="TQR52"/>
      <c r="TQT52"/>
      <c r="TQV52"/>
      <c r="TQX52"/>
      <c r="TQZ52"/>
      <c r="TRB52"/>
      <c r="TRD52"/>
      <c r="TRF52"/>
      <c r="TRH52"/>
      <c r="TRJ52"/>
      <c r="TRL52"/>
      <c r="TRN52"/>
      <c r="TRP52"/>
      <c r="TRR52"/>
      <c r="TRT52"/>
      <c r="TRV52"/>
      <c r="TRX52"/>
      <c r="TRZ52"/>
      <c r="TSB52"/>
      <c r="TSD52"/>
      <c r="TSF52"/>
      <c r="TSH52"/>
      <c r="TSJ52"/>
      <c r="TSL52"/>
      <c r="TSN52"/>
      <c r="TSP52"/>
      <c r="TSR52"/>
      <c r="TST52"/>
      <c r="TSV52"/>
      <c r="TSX52"/>
      <c r="TSZ52"/>
      <c r="TTB52"/>
      <c r="TTD52"/>
      <c r="TTF52"/>
      <c r="TTH52"/>
      <c r="TTJ52"/>
      <c r="TTL52"/>
      <c r="TTN52"/>
      <c r="TTP52"/>
      <c r="TTR52"/>
      <c r="TTT52"/>
      <c r="TTV52"/>
      <c r="TTX52"/>
      <c r="TTZ52"/>
      <c r="TUB52"/>
      <c r="TUD52"/>
      <c r="TUF52"/>
      <c r="TUH52"/>
      <c r="TUJ52"/>
      <c r="TUL52"/>
      <c r="TUN52"/>
      <c r="TUP52"/>
      <c r="TUR52"/>
      <c r="TUT52"/>
      <c r="TUV52"/>
      <c r="TUX52"/>
      <c r="TUZ52"/>
      <c r="TVB52"/>
      <c r="TVD52"/>
      <c r="TVF52"/>
      <c r="TVH52"/>
      <c r="TVJ52"/>
      <c r="TVL52"/>
      <c r="TVN52"/>
      <c r="TVP52"/>
      <c r="TVR52"/>
      <c r="TVT52"/>
      <c r="TVV52"/>
      <c r="TVX52"/>
      <c r="TVZ52"/>
      <c r="TWB52"/>
      <c r="TWD52"/>
      <c r="TWF52"/>
      <c r="TWH52"/>
      <c r="TWJ52"/>
      <c r="TWL52"/>
      <c r="TWN52"/>
      <c r="TWP52"/>
      <c r="TWR52"/>
      <c r="TWT52"/>
      <c r="TWV52"/>
      <c r="TWX52"/>
      <c r="TWZ52"/>
      <c r="TXB52"/>
      <c r="TXD52"/>
      <c r="TXF52"/>
      <c r="TXH52"/>
      <c r="TXJ52"/>
      <c r="TXL52"/>
      <c r="TXN52"/>
      <c r="TXP52"/>
      <c r="TXR52"/>
      <c r="TXT52"/>
      <c r="TXV52"/>
      <c r="TXX52"/>
      <c r="TXZ52"/>
      <c r="TYB52"/>
      <c r="TYD52"/>
      <c r="TYF52"/>
      <c r="TYH52"/>
      <c r="TYJ52"/>
      <c r="TYL52"/>
      <c r="TYN52"/>
      <c r="TYP52"/>
      <c r="TYR52"/>
      <c r="TYT52"/>
      <c r="TYV52"/>
      <c r="TYX52"/>
      <c r="TYZ52"/>
      <c r="TZB52"/>
      <c r="TZD52"/>
      <c r="TZF52"/>
      <c r="TZH52"/>
      <c r="TZJ52"/>
      <c r="TZL52"/>
      <c r="TZN52"/>
      <c r="TZP52"/>
      <c r="TZR52"/>
      <c r="TZT52"/>
      <c r="TZV52"/>
      <c r="TZX52"/>
      <c r="TZZ52"/>
      <c r="UAB52"/>
      <c r="UAD52"/>
      <c r="UAF52"/>
      <c r="UAH52"/>
      <c r="UAJ52"/>
      <c r="UAL52"/>
      <c r="UAN52"/>
      <c r="UAP52"/>
      <c r="UAR52"/>
      <c r="UAT52"/>
      <c r="UAV52"/>
      <c r="UAX52"/>
      <c r="UAZ52"/>
      <c r="UBB52"/>
      <c r="UBD52"/>
      <c r="UBF52"/>
      <c r="UBH52"/>
      <c r="UBJ52"/>
      <c r="UBL52"/>
      <c r="UBN52"/>
      <c r="UBP52"/>
      <c r="UBR52"/>
      <c r="UBT52"/>
      <c r="UBV52"/>
      <c r="UBX52"/>
      <c r="UBZ52"/>
      <c r="UCB52"/>
      <c r="UCD52"/>
      <c r="UCF52"/>
      <c r="UCH52"/>
      <c r="UCJ52"/>
      <c r="UCL52"/>
      <c r="UCN52"/>
      <c r="UCP52"/>
      <c r="UCR52"/>
      <c r="UCT52"/>
      <c r="UCV52"/>
      <c r="UCX52"/>
      <c r="UCZ52"/>
      <c r="UDB52"/>
      <c r="UDD52"/>
      <c r="UDF52"/>
      <c r="UDH52"/>
      <c r="UDJ52"/>
      <c r="UDL52"/>
      <c r="UDN52"/>
      <c r="UDP52"/>
      <c r="UDR52"/>
      <c r="UDT52"/>
      <c r="UDV52"/>
      <c r="UDX52"/>
      <c r="UDZ52"/>
      <c r="UEB52"/>
      <c r="UED52"/>
      <c r="UEF52"/>
      <c r="UEH52"/>
      <c r="UEJ52"/>
      <c r="UEL52"/>
      <c r="UEN52"/>
      <c r="UEP52"/>
      <c r="UER52"/>
      <c r="UET52"/>
      <c r="UEV52"/>
      <c r="UEX52"/>
      <c r="UEZ52"/>
      <c r="UFB52"/>
      <c r="UFD52"/>
      <c r="UFF52"/>
      <c r="UFH52"/>
      <c r="UFJ52"/>
      <c r="UFL52"/>
      <c r="UFN52"/>
      <c r="UFP52"/>
      <c r="UFR52"/>
      <c r="UFT52"/>
      <c r="UFV52"/>
      <c r="UFX52"/>
      <c r="UFZ52"/>
      <c r="UGB52"/>
      <c r="UGD52"/>
      <c r="UGF52"/>
      <c r="UGH52"/>
      <c r="UGJ52"/>
      <c r="UGL52"/>
      <c r="UGN52"/>
      <c r="UGP52"/>
      <c r="UGR52"/>
      <c r="UGT52"/>
      <c r="UGV52"/>
      <c r="UGX52"/>
      <c r="UGZ52"/>
      <c r="UHB52"/>
      <c r="UHD52"/>
      <c r="UHF52"/>
      <c r="UHH52"/>
      <c r="UHJ52"/>
      <c r="UHL52"/>
      <c r="UHN52"/>
      <c r="UHP52"/>
      <c r="UHR52"/>
      <c r="UHT52"/>
      <c r="UHV52"/>
      <c r="UHX52"/>
      <c r="UHZ52"/>
      <c r="UIB52"/>
      <c r="UID52"/>
      <c r="UIF52"/>
      <c r="UIH52"/>
      <c r="UIJ52"/>
      <c r="UIL52"/>
      <c r="UIN52"/>
      <c r="UIP52"/>
      <c r="UIR52"/>
      <c r="UIT52"/>
      <c r="UIV52"/>
      <c r="UIX52"/>
      <c r="UIZ52"/>
      <c r="UJB52"/>
      <c r="UJD52"/>
      <c r="UJF52"/>
      <c r="UJH52"/>
      <c r="UJJ52"/>
      <c r="UJL52"/>
      <c r="UJN52"/>
      <c r="UJP52"/>
      <c r="UJR52"/>
      <c r="UJT52"/>
      <c r="UJV52"/>
      <c r="UJX52"/>
      <c r="UJZ52"/>
      <c r="UKB52"/>
      <c r="UKD52"/>
      <c r="UKF52"/>
      <c r="UKH52"/>
      <c r="UKJ52"/>
      <c r="UKL52"/>
      <c r="UKN52"/>
      <c r="UKP52"/>
      <c r="UKR52"/>
      <c r="UKT52"/>
      <c r="UKV52"/>
      <c r="UKX52"/>
      <c r="UKZ52"/>
      <c r="ULB52"/>
      <c r="ULD52"/>
      <c r="ULF52"/>
      <c r="ULH52"/>
      <c r="ULJ52"/>
      <c r="ULL52"/>
      <c r="ULN52"/>
      <c r="ULP52"/>
      <c r="ULR52"/>
      <c r="ULT52"/>
      <c r="ULV52"/>
      <c r="ULX52"/>
      <c r="ULZ52"/>
      <c r="UMB52"/>
      <c r="UMD52"/>
      <c r="UMF52"/>
      <c r="UMH52"/>
      <c r="UMJ52"/>
      <c r="UML52"/>
      <c r="UMN52"/>
      <c r="UMP52"/>
      <c r="UMR52"/>
      <c r="UMT52"/>
      <c r="UMV52"/>
      <c r="UMX52"/>
      <c r="UMZ52"/>
      <c r="UNB52"/>
      <c r="UND52"/>
      <c r="UNF52"/>
      <c r="UNH52"/>
      <c r="UNJ52"/>
      <c r="UNL52"/>
      <c r="UNN52"/>
      <c r="UNP52"/>
      <c r="UNR52"/>
      <c r="UNT52"/>
      <c r="UNV52"/>
      <c r="UNX52"/>
      <c r="UNZ52"/>
      <c r="UOB52"/>
      <c r="UOD52"/>
      <c r="UOF52"/>
      <c r="UOH52"/>
      <c r="UOJ52"/>
      <c r="UOL52"/>
      <c r="UON52"/>
      <c r="UOP52"/>
      <c r="UOR52"/>
      <c r="UOT52"/>
      <c r="UOV52"/>
      <c r="UOX52"/>
      <c r="UOZ52"/>
      <c r="UPB52"/>
      <c r="UPD52"/>
      <c r="UPF52"/>
      <c r="UPH52"/>
      <c r="UPJ52"/>
      <c r="UPL52"/>
      <c r="UPN52"/>
      <c r="UPP52"/>
      <c r="UPR52"/>
      <c r="UPT52"/>
      <c r="UPV52"/>
      <c r="UPX52"/>
      <c r="UPZ52"/>
      <c r="UQB52"/>
      <c r="UQD52"/>
      <c r="UQF52"/>
      <c r="UQH52"/>
      <c r="UQJ52"/>
      <c r="UQL52"/>
      <c r="UQN52"/>
      <c r="UQP52"/>
      <c r="UQR52"/>
      <c r="UQT52"/>
      <c r="UQV52"/>
      <c r="UQX52"/>
      <c r="UQZ52"/>
      <c r="URB52"/>
      <c r="URD52"/>
      <c r="URF52"/>
      <c r="URH52"/>
      <c r="URJ52"/>
      <c r="URL52"/>
      <c r="URN52"/>
      <c r="URP52"/>
      <c r="URR52"/>
      <c r="URT52"/>
      <c r="URV52"/>
      <c r="URX52"/>
      <c r="URZ52"/>
      <c r="USB52"/>
      <c r="USD52"/>
      <c r="USF52"/>
      <c r="USH52"/>
      <c r="USJ52"/>
      <c r="USL52"/>
      <c r="USN52"/>
      <c r="USP52"/>
      <c r="USR52"/>
      <c r="UST52"/>
      <c r="USV52"/>
      <c r="USX52"/>
      <c r="USZ52"/>
      <c r="UTB52"/>
      <c r="UTD52"/>
      <c r="UTF52"/>
      <c r="UTH52"/>
      <c r="UTJ52"/>
      <c r="UTL52"/>
      <c r="UTN52"/>
      <c r="UTP52"/>
      <c r="UTR52"/>
      <c r="UTT52"/>
      <c r="UTV52"/>
      <c r="UTX52"/>
      <c r="UTZ52"/>
      <c r="UUB52"/>
      <c r="UUD52"/>
      <c r="UUF52"/>
      <c r="UUH52"/>
      <c r="UUJ52"/>
      <c r="UUL52"/>
      <c r="UUN52"/>
      <c r="UUP52"/>
      <c r="UUR52"/>
      <c r="UUT52"/>
      <c r="UUV52"/>
      <c r="UUX52"/>
      <c r="UUZ52"/>
      <c r="UVB52"/>
      <c r="UVD52"/>
      <c r="UVF52"/>
      <c r="UVH52"/>
      <c r="UVJ52"/>
      <c r="UVL52"/>
      <c r="UVN52"/>
      <c r="UVP52"/>
      <c r="UVR52"/>
      <c r="UVT52"/>
      <c r="UVV52"/>
      <c r="UVX52"/>
      <c r="UVZ52"/>
      <c r="UWB52"/>
      <c r="UWD52"/>
      <c r="UWF52"/>
      <c r="UWH52"/>
      <c r="UWJ52"/>
      <c r="UWL52"/>
      <c r="UWN52"/>
      <c r="UWP52"/>
      <c r="UWR52"/>
      <c r="UWT52"/>
      <c r="UWV52"/>
      <c r="UWX52"/>
      <c r="UWZ52"/>
      <c r="UXB52"/>
      <c r="UXD52"/>
      <c r="UXF52"/>
      <c r="UXH52"/>
      <c r="UXJ52"/>
      <c r="UXL52"/>
      <c r="UXN52"/>
      <c r="UXP52"/>
      <c r="UXR52"/>
      <c r="UXT52"/>
      <c r="UXV52"/>
      <c r="UXX52"/>
      <c r="UXZ52"/>
      <c r="UYB52"/>
      <c r="UYD52"/>
      <c r="UYF52"/>
      <c r="UYH52"/>
      <c r="UYJ52"/>
      <c r="UYL52"/>
      <c r="UYN52"/>
      <c r="UYP52"/>
      <c r="UYR52"/>
      <c r="UYT52"/>
      <c r="UYV52"/>
      <c r="UYX52"/>
      <c r="UYZ52"/>
      <c r="UZB52"/>
      <c r="UZD52"/>
      <c r="UZF52"/>
      <c r="UZH52"/>
      <c r="UZJ52"/>
      <c r="UZL52"/>
      <c r="UZN52"/>
      <c r="UZP52"/>
      <c r="UZR52"/>
      <c r="UZT52"/>
      <c r="UZV52"/>
      <c r="UZX52"/>
      <c r="UZZ52"/>
      <c r="VAB52"/>
      <c r="VAD52"/>
      <c r="VAF52"/>
      <c r="VAH52"/>
      <c r="VAJ52"/>
      <c r="VAL52"/>
      <c r="VAN52"/>
      <c r="VAP52"/>
      <c r="VAR52"/>
      <c r="VAT52"/>
      <c r="VAV52"/>
      <c r="VAX52"/>
      <c r="VAZ52"/>
      <c r="VBB52"/>
      <c r="VBD52"/>
      <c r="VBF52"/>
      <c r="VBH52"/>
      <c r="VBJ52"/>
      <c r="VBL52"/>
      <c r="VBN52"/>
      <c r="VBP52"/>
      <c r="VBR52"/>
      <c r="VBT52"/>
      <c r="VBV52"/>
      <c r="VBX52"/>
      <c r="VBZ52"/>
      <c r="VCB52"/>
      <c r="VCD52"/>
      <c r="VCF52"/>
      <c r="VCH52"/>
      <c r="VCJ52"/>
      <c r="VCL52"/>
      <c r="VCN52"/>
      <c r="VCP52"/>
      <c r="VCR52"/>
      <c r="VCT52"/>
      <c r="VCV52"/>
      <c r="VCX52"/>
      <c r="VCZ52"/>
      <c r="VDB52"/>
      <c r="VDD52"/>
      <c r="VDF52"/>
      <c r="VDH52"/>
      <c r="VDJ52"/>
      <c r="VDL52"/>
      <c r="VDN52"/>
      <c r="VDP52"/>
      <c r="VDR52"/>
      <c r="VDT52"/>
      <c r="VDV52"/>
      <c r="VDX52"/>
      <c r="VDZ52"/>
      <c r="VEB52"/>
      <c r="VED52"/>
      <c r="VEF52"/>
      <c r="VEH52"/>
      <c r="VEJ52"/>
      <c r="VEL52"/>
      <c r="VEN52"/>
      <c r="VEP52"/>
      <c r="VER52"/>
      <c r="VET52"/>
      <c r="VEV52"/>
      <c r="VEX52"/>
      <c r="VEZ52"/>
      <c r="VFB52"/>
      <c r="VFD52"/>
      <c r="VFF52"/>
      <c r="VFH52"/>
      <c r="VFJ52"/>
      <c r="VFL52"/>
      <c r="VFN52"/>
      <c r="VFP52"/>
      <c r="VFR52"/>
      <c r="VFT52"/>
      <c r="VFV52"/>
      <c r="VFX52"/>
      <c r="VFZ52"/>
      <c r="VGB52"/>
      <c r="VGD52"/>
      <c r="VGF52"/>
      <c r="VGH52"/>
      <c r="VGJ52"/>
      <c r="VGL52"/>
      <c r="VGN52"/>
      <c r="VGP52"/>
      <c r="VGR52"/>
      <c r="VGT52"/>
      <c r="VGV52"/>
      <c r="VGX52"/>
      <c r="VGZ52"/>
      <c r="VHB52"/>
      <c r="VHD52"/>
      <c r="VHF52"/>
      <c r="VHH52"/>
      <c r="VHJ52"/>
      <c r="VHL52"/>
      <c r="VHN52"/>
      <c r="VHP52"/>
      <c r="VHR52"/>
      <c r="VHT52"/>
      <c r="VHV52"/>
      <c r="VHX52"/>
      <c r="VHZ52"/>
      <c r="VIB52"/>
      <c r="VID52"/>
      <c r="VIF52"/>
      <c r="VIH52"/>
      <c r="VIJ52"/>
      <c r="VIL52"/>
      <c r="VIN52"/>
      <c r="VIP52"/>
      <c r="VIR52"/>
      <c r="VIT52"/>
      <c r="VIV52"/>
      <c r="VIX52"/>
      <c r="VIZ52"/>
      <c r="VJB52"/>
      <c r="VJD52"/>
      <c r="VJF52"/>
      <c r="VJH52"/>
      <c r="VJJ52"/>
      <c r="VJL52"/>
      <c r="VJN52"/>
      <c r="VJP52"/>
      <c r="VJR52"/>
      <c r="VJT52"/>
      <c r="VJV52"/>
      <c r="VJX52"/>
      <c r="VJZ52"/>
      <c r="VKB52"/>
      <c r="VKD52"/>
      <c r="VKF52"/>
      <c r="VKH52"/>
      <c r="VKJ52"/>
      <c r="VKL52"/>
      <c r="VKN52"/>
      <c r="VKP52"/>
      <c r="VKR52"/>
      <c r="VKT52"/>
      <c r="VKV52"/>
      <c r="VKX52"/>
      <c r="VKZ52"/>
      <c r="VLB52"/>
      <c r="VLD52"/>
      <c r="VLF52"/>
      <c r="VLH52"/>
      <c r="VLJ52"/>
      <c r="VLL52"/>
      <c r="VLN52"/>
      <c r="VLP52"/>
      <c r="VLR52"/>
      <c r="VLT52"/>
      <c r="VLV52"/>
      <c r="VLX52"/>
      <c r="VLZ52"/>
      <c r="VMB52"/>
      <c r="VMD52"/>
      <c r="VMF52"/>
      <c r="VMH52"/>
      <c r="VMJ52"/>
      <c r="VML52"/>
      <c r="VMN52"/>
      <c r="VMP52"/>
      <c r="VMR52"/>
      <c r="VMT52"/>
      <c r="VMV52"/>
      <c r="VMX52"/>
      <c r="VMZ52"/>
      <c r="VNB52"/>
      <c r="VND52"/>
      <c r="VNF52"/>
      <c r="VNH52"/>
      <c r="VNJ52"/>
      <c r="VNL52"/>
      <c r="VNN52"/>
      <c r="VNP52"/>
      <c r="VNR52"/>
      <c r="VNT52"/>
      <c r="VNV52"/>
      <c r="VNX52"/>
      <c r="VNZ52"/>
      <c r="VOB52"/>
      <c r="VOD52"/>
      <c r="VOF52"/>
      <c r="VOH52"/>
      <c r="VOJ52"/>
      <c r="VOL52"/>
      <c r="VON52"/>
      <c r="VOP52"/>
      <c r="VOR52"/>
      <c r="VOT52"/>
      <c r="VOV52"/>
      <c r="VOX52"/>
      <c r="VOZ52"/>
      <c r="VPB52"/>
      <c r="VPD52"/>
      <c r="VPF52"/>
      <c r="VPH52"/>
      <c r="VPJ52"/>
      <c r="VPL52"/>
      <c r="VPN52"/>
      <c r="VPP52"/>
      <c r="VPR52"/>
      <c r="VPT52"/>
      <c r="VPV52"/>
      <c r="VPX52"/>
      <c r="VPZ52"/>
      <c r="VQB52"/>
      <c r="VQD52"/>
      <c r="VQF52"/>
      <c r="VQH52"/>
      <c r="VQJ52"/>
      <c r="VQL52"/>
      <c r="VQN52"/>
      <c r="VQP52"/>
      <c r="VQR52"/>
      <c r="VQT52"/>
      <c r="VQV52"/>
      <c r="VQX52"/>
      <c r="VQZ52"/>
      <c r="VRB52"/>
      <c r="VRD52"/>
      <c r="VRF52"/>
      <c r="VRH52"/>
      <c r="VRJ52"/>
      <c r="VRL52"/>
      <c r="VRN52"/>
      <c r="VRP52"/>
      <c r="VRR52"/>
      <c r="VRT52"/>
      <c r="VRV52"/>
      <c r="VRX52"/>
      <c r="VRZ52"/>
      <c r="VSB52"/>
      <c r="VSD52"/>
      <c r="VSF52"/>
      <c r="VSH52"/>
      <c r="VSJ52"/>
      <c r="VSL52"/>
      <c r="VSN52"/>
      <c r="VSP52"/>
      <c r="VSR52"/>
      <c r="VST52"/>
      <c r="VSV52"/>
      <c r="VSX52"/>
      <c r="VSZ52"/>
      <c r="VTB52"/>
      <c r="VTD52"/>
      <c r="VTF52"/>
      <c r="VTH52"/>
      <c r="VTJ52"/>
      <c r="VTL52"/>
      <c r="VTN52"/>
      <c r="VTP52"/>
      <c r="VTR52"/>
      <c r="VTT52"/>
      <c r="VTV52"/>
      <c r="VTX52"/>
      <c r="VTZ52"/>
      <c r="VUB52"/>
      <c r="VUD52"/>
      <c r="VUF52"/>
      <c r="VUH52"/>
      <c r="VUJ52"/>
      <c r="VUL52"/>
      <c r="VUN52"/>
      <c r="VUP52"/>
      <c r="VUR52"/>
      <c r="VUT52"/>
      <c r="VUV52"/>
      <c r="VUX52"/>
      <c r="VUZ52"/>
      <c r="VVB52"/>
      <c r="VVD52"/>
      <c r="VVF52"/>
      <c r="VVH52"/>
      <c r="VVJ52"/>
      <c r="VVL52"/>
      <c r="VVN52"/>
      <c r="VVP52"/>
      <c r="VVR52"/>
      <c r="VVT52"/>
      <c r="VVV52"/>
      <c r="VVX52"/>
      <c r="VVZ52"/>
      <c r="VWB52"/>
      <c r="VWD52"/>
      <c r="VWF52"/>
      <c r="VWH52"/>
      <c r="VWJ52"/>
      <c r="VWL52"/>
      <c r="VWN52"/>
      <c r="VWP52"/>
      <c r="VWR52"/>
      <c r="VWT52"/>
      <c r="VWV52"/>
      <c r="VWX52"/>
      <c r="VWZ52"/>
      <c r="VXB52"/>
      <c r="VXD52"/>
      <c r="VXF52"/>
      <c r="VXH52"/>
      <c r="VXJ52"/>
      <c r="VXL52"/>
      <c r="VXN52"/>
      <c r="VXP52"/>
      <c r="VXR52"/>
      <c r="VXT52"/>
      <c r="VXV52"/>
      <c r="VXX52"/>
      <c r="VXZ52"/>
      <c r="VYB52"/>
      <c r="VYD52"/>
      <c r="VYF52"/>
      <c r="VYH52"/>
      <c r="VYJ52"/>
      <c r="VYL52"/>
      <c r="VYN52"/>
      <c r="VYP52"/>
      <c r="VYR52"/>
      <c r="VYT52"/>
      <c r="VYV52"/>
      <c r="VYX52"/>
      <c r="VYZ52"/>
      <c r="VZB52"/>
      <c r="VZD52"/>
      <c r="VZF52"/>
      <c r="VZH52"/>
      <c r="VZJ52"/>
      <c r="VZL52"/>
      <c r="VZN52"/>
      <c r="VZP52"/>
      <c r="VZR52"/>
      <c r="VZT52"/>
      <c r="VZV52"/>
      <c r="VZX52"/>
      <c r="VZZ52"/>
      <c r="WAB52"/>
      <c r="WAD52"/>
      <c r="WAF52"/>
      <c r="WAH52"/>
      <c r="WAJ52"/>
      <c r="WAL52"/>
      <c r="WAN52"/>
      <c r="WAP52"/>
      <c r="WAR52"/>
      <c r="WAT52"/>
      <c r="WAV52"/>
      <c r="WAX52"/>
      <c r="WAZ52"/>
      <c r="WBB52"/>
      <c r="WBD52"/>
      <c r="WBF52"/>
      <c r="WBH52"/>
      <c r="WBJ52"/>
      <c r="WBL52"/>
      <c r="WBN52"/>
      <c r="WBP52"/>
      <c r="WBR52"/>
      <c r="WBT52"/>
      <c r="WBV52"/>
      <c r="WBX52"/>
      <c r="WBZ52"/>
      <c r="WCB52"/>
      <c r="WCD52"/>
      <c r="WCF52"/>
      <c r="WCH52"/>
      <c r="WCJ52"/>
      <c r="WCL52"/>
      <c r="WCN52"/>
      <c r="WCP52"/>
      <c r="WCR52"/>
      <c r="WCT52"/>
      <c r="WCV52"/>
      <c r="WCX52"/>
      <c r="WCZ52"/>
      <c r="WDB52"/>
      <c r="WDD52"/>
      <c r="WDF52"/>
      <c r="WDH52"/>
      <c r="WDJ52"/>
      <c r="WDL52"/>
      <c r="WDN52"/>
      <c r="WDP52"/>
      <c r="WDR52"/>
      <c r="WDT52"/>
      <c r="WDV52"/>
      <c r="WDX52"/>
      <c r="WDZ52"/>
      <c r="WEB52"/>
      <c r="WED52"/>
      <c r="WEF52"/>
      <c r="WEH52"/>
      <c r="WEJ52"/>
      <c r="WEL52"/>
      <c r="WEN52"/>
      <c r="WEP52"/>
      <c r="WER52"/>
      <c r="WET52"/>
      <c r="WEV52"/>
      <c r="WEX52"/>
      <c r="WEZ52"/>
      <c r="WFB52"/>
      <c r="WFD52"/>
      <c r="WFF52"/>
      <c r="WFH52"/>
      <c r="WFJ52"/>
      <c r="WFL52"/>
      <c r="WFN52"/>
      <c r="WFP52"/>
      <c r="WFR52"/>
      <c r="WFT52"/>
      <c r="WFV52"/>
      <c r="WFX52"/>
      <c r="WFZ52"/>
      <c r="WGB52"/>
      <c r="WGD52"/>
      <c r="WGF52"/>
      <c r="WGH52"/>
      <c r="WGJ52"/>
      <c r="WGL52"/>
      <c r="WGN52"/>
      <c r="WGP52"/>
      <c r="WGR52"/>
      <c r="WGT52"/>
      <c r="WGV52"/>
      <c r="WGX52"/>
      <c r="WGZ52"/>
      <c r="WHB52"/>
      <c r="WHD52"/>
      <c r="WHF52"/>
      <c r="WHH52"/>
      <c r="WHJ52"/>
      <c r="WHL52"/>
      <c r="WHN52"/>
      <c r="WHP52"/>
      <c r="WHR52"/>
      <c r="WHT52"/>
      <c r="WHV52"/>
      <c r="WHX52"/>
      <c r="WHZ52"/>
      <c r="WIB52"/>
      <c r="WID52"/>
      <c r="WIF52"/>
      <c r="WIH52"/>
      <c r="WIJ52"/>
      <c r="WIL52"/>
      <c r="WIN52"/>
      <c r="WIP52"/>
      <c r="WIR52"/>
      <c r="WIT52"/>
      <c r="WIV52"/>
      <c r="WIX52"/>
      <c r="WIZ52"/>
      <c r="WJB52"/>
      <c r="WJD52"/>
      <c r="WJF52"/>
      <c r="WJH52"/>
      <c r="WJJ52"/>
      <c r="WJL52"/>
      <c r="WJN52"/>
      <c r="WJP52"/>
      <c r="WJR52"/>
      <c r="WJT52"/>
      <c r="WJV52"/>
      <c r="WJX52"/>
      <c r="WJZ52"/>
      <c r="WKB52"/>
      <c r="WKD52"/>
      <c r="WKF52"/>
      <c r="WKH52"/>
      <c r="WKJ52"/>
      <c r="WKL52"/>
      <c r="WKN52"/>
      <c r="WKP52"/>
      <c r="WKR52"/>
      <c r="WKT52"/>
      <c r="WKV52"/>
      <c r="WKX52"/>
      <c r="WKZ52"/>
      <c r="WLB52"/>
      <c r="WLD52"/>
      <c r="WLF52"/>
      <c r="WLH52"/>
      <c r="WLJ52"/>
      <c r="WLL52"/>
      <c r="WLN52"/>
      <c r="WLP52"/>
      <c r="WLR52"/>
      <c r="WLT52"/>
      <c r="WLV52"/>
      <c r="WLX52"/>
      <c r="WLZ52"/>
      <c r="WMB52"/>
      <c r="WMD52"/>
      <c r="WMF52"/>
      <c r="WMH52"/>
      <c r="WMJ52"/>
      <c r="WML52"/>
      <c r="WMN52"/>
      <c r="WMP52"/>
      <c r="WMR52"/>
      <c r="WMT52"/>
      <c r="WMV52"/>
      <c r="WMX52"/>
      <c r="WMZ52"/>
      <c r="WNB52"/>
      <c r="WND52"/>
      <c r="WNF52"/>
      <c r="WNH52"/>
      <c r="WNJ52"/>
      <c r="WNL52"/>
      <c r="WNN52"/>
      <c r="WNP52"/>
      <c r="WNR52"/>
      <c r="WNT52"/>
      <c r="WNV52"/>
      <c r="WNX52"/>
      <c r="WNZ52"/>
      <c r="WOB52"/>
      <c r="WOD52"/>
      <c r="WOF52"/>
      <c r="WOH52"/>
      <c r="WOJ52"/>
      <c r="WOL52"/>
      <c r="WON52"/>
      <c r="WOP52"/>
      <c r="WOR52"/>
      <c r="WOT52"/>
      <c r="WOV52"/>
      <c r="WOX52"/>
      <c r="WOZ52"/>
      <c r="WPB52"/>
      <c r="WPD52"/>
      <c r="WPF52"/>
      <c r="WPH52"/>
      <c r="WPJ52"/>
      <c r="WPL52"/>
      <c r="WPN52"/>
      <c r="WPP52"/>
      <c r="WPR52"/>
      <c r="WPT52"/>
      <c r="WPV52"/>
      <c r="WPX52"/>
      <c r="WPZ52"/>
      <c r="WQB52"/>
      <c r="WQD52"/>
      <c r="WQF52"/>
      <c r="WQH52"/>
      <c r="WQJ52"/>
      <c r="WQL52"/>
      <c r="WQN52"/>
      <c r="WQP52"/>
      <c r="WQR52"/>
      <c r="WQT52"/>
      <c r="WQV52"/>
      <c r="WQX52"/>
      <c r="WQZ52"/>
      <c r="WRB52"/>
      <c r="WRD52"/>
      <c r="WRF52"/>
      <c r="WRH52"/>
      <c r="WRJ52"/>
      <c r="WRL52"/>
      <c r="WRN52"/>
      <c r="WRP52"/>
      <c r="WRR52"/>
      <c r="WRT52"/>
      <c r="WRV52"/>
      <c r="WRX52"/>
      <c r="WRZ52"/>
      <c r="WSB52"/>
      <c r="WSD52"/>
      <c r="WSF52"/>
      <c r="WSH52"/>
      <c r="WSJ52"/>
      <c r="WSL52"/>
      <c r="WSN52"/>
      <c r="WSP52"/>
      <c r="WSR52"/>
      <c r="WST52"/>
      <c r="WSV52"/>
      <c r="WSX52"/>
      <c r="WSZ52"/>
      <c r="WTB52"/>
      <c r="WTD52"/>
      <c r="WTF52"/>
      <c r="WTH52"/>
      <c r="WTJ52"/>
      <c r="WTL52"/>
      <c r="WTN52"/>
      <c r="WTP52"/>
      <c r="WTR52"/>
      <c r="WTT52"/>
      <c r="WTV52"/>
      <c r="WTX52"/>
      <c r="WTZ52"/>
      <c r="WUB52"/>
      <c r="WUD52"/>
      <c r="WUF52"/>
      <c r="WUH52"/>
      <c r="WUJ52"/>
      <c r="WUL52"/>
      <c r="WUN52"/>
      <c r="WUP52"/>
      <c r="WUR52"/>
      <c r="WUT52"/>
      <c r="WUV52"/>
      <c r="WUX52"/>
      <c r="WUZ52"/>
      <c r="WVB52"/>
      <c r="WVD52"/>
      <c r="WVF52"/>
      <c r="WVH52"/>
      <c r="WVJ52"/>
      <c r="WVL52"/>
      <c r="WVN52"/>
      <c r="WVP52"/>
      <c r="WVR52"/>
      <c r="WVT52"/>
      <c r="WVV52"/>
      <c r="WVX52"/>
      <c r="WVZ52"/>
      <c r="WWB52"/>
      <c r="WWD52"/>
      <c r="WWF52"/>
      <c r="WWH52"/>
      <c r="WWJ52"/>
      <c r="WWL52"/>
      <c r="WWN52"/>
      <c r="WWP52"/>
      <c r="WWR52"/>
      <c r="WWT52"/>
      <c r="WWV52"/>
      <c r="WWX52"/>
      <c r="WWZ52"/>
      <c r="WXB52"/>
      <c r="WXD52"/>
      <c r="WXF52"/>
      <c r="WXH52"/>
      <c r="WXJ52"/>
      <c r="WXL52"/>
      <c r="WXN52"/>
      <c r="WXP52"/>
      <c r="WXR52"/>
      <c r="WXT52"/>
      <c r="WXV52"/>
      <c r="WXX52"/>
      <c r="WXZ52"/>
      <c r="WYB52"/>
      <c r="WYD52"/>
      <c r="WYF52"/>
      <c r="WYH52"/>
      <c r="WYJ52"/>
      <c r="WYL52"/>
      <c r="WYN52"/>
      <c r="WYP52"/>
      <c r="WYR52"/>
      <c r="WYT52"/>
      <c r="WYV52"/>
      <c r="WYX52"/>
      <c r="WYZ52"/>
      <c r="WZB52"/>
      <c r="WZD52"/>
      <c r="WZF52"/>
      <c r="WZH52"/>
      <c r="WZJ52"/>
      <c r="WZL52"/>
      <c r="WZN52"/>
      <c r="WZP52"/>
      <c r="WZR52"/>
      <c r="WZT52"/>
      <c r="WZV52"/>
      <c r="WZX52"/>
      <c r="WZZ52"/>
      <c r="XAB52"/>
      <c r="XAD52"/>
      <c r="XAF52"/>
      <c r="XAH52"/>
      <c r="XAJ52"/>
      <c r="XAL52"/>
      <c r="XAN52"/>
      <c r="XAP52"/>
      <c r="XAR52"/>
      <c r="XAT52"/>
      <c r="XAV52"/>
      <c r="XAX52"/>
      <c r="XAZ52"/>
      <c r="XBB52"/>
      <c r="XBD52"/>
      <c r="XBF52"/>
      <c r="XBH52"/>
      <c r="XBJ52"/>
      <c r="XBL52"/>
      <c r="XBN52"/>
      <c r="XBP52"/>
      <c r="XBR52"/>
      <c r="XBT52"/>
      <c r="XBV52"/>
      <c r="XBX52"/>
      <c r="XBZ52"/>
      <c r="XCB52"/>
      <c r="XCD52"/>
      <c r="XCF52"/>
      <c r="XCH52"/>
      <c r="XCJ52"/>
      <c r="XCL52"/>
      <c r="XCN52"/>
      <c r="XCP52"/>
      <c r="XCR52"/>
      <c r="XCT52"/>
      <c r="XCV52"/>
      <c r="XCX52"/>
      <c r="XCZ52"/>
      <c r="XDB52"/>
      <c r="XDD52"/>
      <c r="XDF52"/>
      <c r="XDH52"/>
      <c r="XDJ52"/>
      <c r="XDL52"/>
      <c r="XDN52"/>
      <c r="XDP52"/>
      <c r="XDR52"/>
      <c r="XDT52"/>
      <c r="XDV52"/>
      <c r="XDX52"/>
      <c r="XDZ52"/>
      <c r="XEB52"/>
      <c r="XED52"/>
      <c r="XEF52"/>
      <c r="XEH52"/>
      <c r="XEJ52"/>
      <c r="XEL52"/>
      <c r="XEN52"/>
      <c r="XEP52"/>
      <c r="XER52"/>
      <c r="XET52"/>
      <c r="XEV52"/>
      <c r="XEX52"/>
    </row>
    <row r="53" spans="1:1024 1026:2048 2050:3072 3074:4096 4098:5120 5122:6144 6146:7168 7170:8192 8194:9216 9218:10240 10242:11264 11266:12288 12290:13312 13314:14336 14338:15360 15362:16378" x14ac:dyDescent="0.25">
      <c r="A53" t="s">
        <v>281</v>
      </c>
      <c r="B53" t="s">
        <v>289</v>
      </c>
      <c r="C53" s="34">
        <v>5</v>
      </c>
      <c r="D53" t="str">
        <f t="shared" si="0"/>
        <v>Double</v>
      </c>
      <c r="E53" t="str">
        <f t="shared" si="1"/>
        <v>Public sortie_male_15_24mois As Double</v>
      </c>
      <c r="F53" t="str">
        <f t="shared" si="2"/>
        <v>sortie_male_15_24mois = ws.Range("sortie_male_15_24mois").Value</v>
      </c>
    </row>
    <row r="54" spans="1:1024 1026:2048 2050:3072 3074:4096 4098:5120 5122:6144 6146:7168 7170:8192 8194:9216 9218:10240 10242:11264 11266:12288 12290:13312 13314:14336 14338:15360 15362:16378" x14ac:dyDescent="0.25">
      <c r="A54" t="s">
        <v>281</v>
      </c>
      <c r="B54" t="s">
        <v>290</v>
      </c>
      <c r="C54" s="34">
        <v>5</v>
      </c>
      <c r="D54" t="str">
        <f t="shared" si="0"/>
        <v>Double</v>
      </c>
      <c r="E54" t="str">
        <f t="shared" si="1"/>
        <v>Public sortie_male_plus_24mois As Double</v>
      </c>
      <c r="F54" t="str">
        <f t="shared" si="2"/>
        <v>sortie_male_plus_24mois = ws.Range("sortie_male_plus_24mois").Value</v>
      </c>
    </row>
    <row r="55" spans="1:1024 1026:2048 2050:3072 3074:4096 4098:5120 5122:6144 6146:7168 7170:8192 8194:9216 9218:10240 10242:11264 11266:12288 12290:13312 13314:14336 14338:15360 15362:16378" x14ac:dyDescent="0.25">
      <c r="A55" t="s">
        <v>281</v>
      </c>
      <c r="B55" t="s">
        <v>291</v>
      </c>
      <c r="C55" s="34">
        <v>5</v>
      </c>
      <c r="D55" t="str">
        <f t="shared" si="0"/>
        <v>Double</v>
      </c>
      <c r="E55" t="str">
        <f t="shared" si="1"/>
        <v>Public sortie_femelles_11_36mois As Double</v>
      </c>
      <c r="F55" t="str">
        <f t="shared" si="2"/>
        <v>sortie_femelles_11_36mois = ws.Range("sortie_femelles_11_36mois").Value</v>
      </c>
    </row>
    <row r="56" spans="1:1024 1026:2048 2050:3072 3074:4096 4098:5120 5122:6144 6146:7168 7170:8192 8194:9216 9218:10240 10242:11264 11266:12288 12290:13312 13314:14336 14338:15360 15362:16378" x14ac:dyDescent="0.25">
      <c r="A56" t="s">
        <v>281</v>
      </c>
      <c r="B56" t="s">
        <v>187</v>
      </c>
      <c r="C56" s="31">
        <v>5</v>
      </c>
      <c r="D56" t="str">
        <f t="shared" si="0"/>
        <v>Double</v>
      </c>
      <c r="E56" t="str">
        <f t="shared" si="1"/>
        <v>Public nb_chevres As Double</v>
      </c>
      <c r="F56" t="str">
        <f t="shared" si="2"/>
        <v>nb_chevres = ws.Range("nb_chevres").Value</v>
      </c>
    </row>
    <row r="57" spans="1:1024 1026:2048 2050:3072 3074:4096 4098:5120 5122:6144 6146:7168 7170:8192 8194:9216 9218:10240 10242:11264 11266:12288 12290:13312 13314:14336 14338:15360 15362:16378" x14ac:dyDescent="0.25">
      <c r="A57" t="s">
        <v>281</v>
      </c>
      <c r="B57" t="s">
        <v>188</v>
      </c>
      <c r="C57" s="31" t="s">
        <v>111</v>
      </c>
      <c r="D57" t="str">
        <f t="shared" si="0"/>
        <v>Boolean</v>
      </c>
      <c r="E57" t="str">
        <f t="shared" si="1"/>
        <v>Public transfo_lait As Boolean</v>
      </c>
      <c r="F57" t="str">
        <f t="shared" si="2"/>
        <v>transfo_lait = ws.Range("transfo_lait").Value</v>
      </c>
    </row>
    <row r="58" spans="1:1024 1026:2048 2050:3072 3074:4096 4098:5120 5122:6144 6146:7168 7170:8192 8194:9216 9218:10240 10242:11264 11266:12288 12290:13312 13314:14336 14338:15360 15362:16378" x14ac:dyDescent="0.25">
      <c r="A58" t="s">
        <v>281</v>
      </c>
      <c r="B58" t="s">
        <v>191</v>
      </c>
      <c r="C58" s="31">
        <v>5</v>
      </c>
      <c r="D58" t="str">
        <f t="shared" si="0"/>
        <v>Double</v>
      </c>
      <c r="E58" t="str">
        <f t="shared" si="1"/>
        <v>Public nb_juments_ponettes As Double</v>
      </c>
      <c r="F58" t="str">
        <f t="shared" si="2"/>
        <v>nb_juments_ponettes = ws.Range("nb_juments_ponettes").Value</v>
      </c>
    </row>
    <row r="59" spans="1:1024 1026:2048 2050:3072 3074:4096 4098:5120 5122:6144 6146:7168 7170:8192 8194:9216 9218:10240 10242:11264 11266:12288 12290:13312 13314:14336 14338:15360 15362:16378" x14ac:dyDescent="0.25">
      <c r="A59" t="s">
        <v>281</v>
      </c>
      <c r="B59" t="s">
        <v>193</v>
      </c>
      <c r="C59" s="34">
        <v>5</v>
      </c>
      <c r="D59" t="str">
        <f t="shared" si="0"/>
        <v>Double</v>
      </c>
      <c r="E59" t="str">
        <f t="shared" si="1"/>
        <v>Public nb_chevaux_selle As Double</v>
      </c>
      <c r="F59" t="str">
        <f t="shared" si="2"/>
        <v>nb_chevaux_selle = ws.Range("nb_chevaux_selle").Value</v>
      </c>
    </row>
    <row r="60" spans="1:1024 1026:2048 2050:3072 3074:4096 4098:5120 5122:6144 6146:7168 7170:8192 8194:9216 9218:10240 10242:11264 11266:12288 12290:13312 13314:14336 14338:15360 15362:16378" x14ac:dyDescent="0.25">
      <c r="A60" t="s">
        <v>281</v>
      </c>
      <c r="B60" t="s">
        <v>195</v>
      </c>
      <c r="C60" s="34">
        <v>5</v>
      </c>
      <c r="D60" t="str">
        <f t="shared" si="0"/>
        <v>Double</v>
      </c>
      <c r="E60" t="str">
        <f t="shared" si="1"/>
        <v>Public nb_chevaux_course As Double</v>
      </c>
      <c r="F60" t="str">
        <f t="shared" si="2"/>
        <v>nb_chevaux_course = ws.Range("nb_chevaux_course").Value</v>
      </c>
    </row>
    <row r="61" spans="1:1024 1026:2048 2050:3072 3074:4096 4098:5120 5122:6144 6146:7168 7170:8192 8194:9216 9218:10240 10242:11264 11266:12288 12290:13312 13314:14336 14338:15360 15362:16378" x14ac:dyDescent="0.25">
      <c r="A61" t="s">
        <v>281</v>
      </c>
      <c r="B61" t="s">
        <v>197</v>
      </c>
      <c r="C61" s="34">
        <v>5</v>
      </c>
      <c r="D61" t="str">
        <f t="shared" si="0"/>
        <v>Double</v>
      </c>
      <c r="E61" t="str">
        <f t="shared" si="1"/>
        <v>Public nb_equides_autres As Double</v>
      </c>
      <c r="F61" t="str">
        <f t="shared" si="2"/>
        <v>nb_equides_autres = ws.Range("nb_equides_autres").Value</v>
      </c>
    </row>
    <row r="62" spans="1:1024 1026:2048 2050:3072 3074:4096 4098:5120 5122:6144 6146:7168 7170:8192 8194:9216 9218:10240 10242:11264 11266:12288 12290:13312 13314:14336 14338:15360 15362:16378" x14ac:dyDescent="0.25">
      <c r="A62" t="s">
        <v>281</v>
      </c>
      <c r="B62" t="s">
        <v>200</v>
      </c>
      <c r="C62" s="65">
        <f>nb_juments_ponettes+nb_chevaux_selle+nb_chevaux_course+nb_equides_autres</f>
        <v>0</v>
      </c>
      <c r="D62" t="str">
        <f t="shared" si="0"/>
        <v>Double</v>
      </c>
      <c r="E62" t="str">
        <f t="shared" si="1"/>
        <v>Public tot_equide As Double</v>
      </c>
      <c r="F62" t="str">
        <f t="shared" si="2"/>
        <v>tot_equide = ws.Range("tot_equide").Value</v>
      </c>
    </row>
    <row r="63" spans="1:1024 1026:2048 2050:3072 3074:4096 4098:5120 5122:6144 6146:7168 7170:8192 8194:9216 9218:10240 10242:11264 11266:12288 12290:13312 13314:14336 14338:15360 15362:16378" x14ac:dyDescent="0.25">
      <c r="A63" t="s">
        <v>281</v>
      </c>
      <c r="B63" t="s">
        <v>202</v>
      </c>
      <c r="C63" s="34" t="s">
        <v>111</v>
      </c>
      <c r="D63" t="str">
        <f t="shared" si="0"/>
        <v>Boolean</v>
      </c>
      <c r="E63" t="str">
        <f t="shared" si="1"/>
        <v>Public activite_loisir As Boolean</v>
      </c>
      <c r="F63" t="str">
        <f t="shared" si="2"/>
        <v>activite_loisir = ws.Range("activite_loisir").Value</v>
      </c>
    </row>
    <row r="64" spans="1:1024 1026:2048 2050:3072 3074:4096 4098:5120 5122:6144 6146:7168 7170:8192 8194:9216 9218:10240 10242:11264 11266:12288 12290:13312 13314:14336 14338:15360 15362:16378" x14ac:dyDescent="0.25">
      <c r="A64" t="s">
        <v>281</v>
      </c>
      <c r="B64" t="s">
        <v>205</v>
      </c>
      <c r="C64" s="31">
        <v>5</v>
      </c>
      <c r="D64" t="str">
        <f t="shared" si="0"/>
        <v>Double</v>
      </c>
      <c r="E64" t="str">
        <f t="shared" si="1"/>
        <v>Public nb_lapines_viande As Double</v>
      </c>
      <c r="F64" t="str">
        <f t="shared" si="2"/>
        <v>nb_lapines_viande = ws.Range("nb_lapines_viande").Value</v>
      </c>
    </row>
    <row r="65" spans="1:6" x14ac:dyDescent="0.25">
      <c r="A65" t="s">
        <v>281</v>
      </c>
      <c r="B65" t="s">
        <v>207</v>
      </c>
      <c r="C65" s="31">
        <v>5</v>
      </c>
      <c r="D65" t="str">
        <f t="shared" si="0"/>
        <v>Double</v>
      </c>
      <c r="E65" t="str">
        <f t="shared" si="1"/>
        <v>Public nb_lapins_engrais As Double</v>
      </c>
      <c r="F65" t="str">
        <f t="shared" si="2"/>
        <v>nb_lapins_engrais = ws.Range("nb_lapins_engrais").Value</v>
      </c>
    </row>
    <row r="66" spans="1:6" x14ac:dyDescent="0.25">
      <c r="A66" t="s">
        <v>281</v>
      </c>
      <c r="B66" t="s">
        <v>210</v>
      </c>
      <c r="C66" s="61">
        <f>nb_lapines_viande+nb_lapins_engrais</f>
        <v>0</v>
      </c>
      <c r="D66" t="str">
        <f t="shared" si="0"/>
        <v>Double</v>
      </c>
      <c r="E66" t="str">
        <f t="shared" si="1"/>
        <v>Public nb_lapins_tot As Double</v>
      </c>
      <c r="F66" t="str">
        <f t="shared" si="2"/>
        <v>nb_lapins_tot = ws.Range("nb_lapins_tot").Value</v>
      </c>
    </row>
    <row r="67" spans="1:6" x14ac:dyDescent="0.25">
      <c r="A67" t="s">
        <v>281</v>
      </c>
      <c r="B67" t="s">
        <v>214</v>
      </c>
      <c r="C67" s="34">
        <v>5</v>
      </c>
      <c r="D67" t="str">
        <f t="shared" ref="D67:D130" si="3">IF(C67="oui","Boolean",IF(C67="non","Boolean","Double"))</f>
        <v>Double</v>
      </c>
      <c r="E67" t="str">
        <f t="shared" ref="E67:E130" si="4">"Public "&amp;B67&amp;" As "&amp;D67</f>
        <v>Public nb_brebis_lait As Double</v>
      </c>
      <c r="F67" t="str">
        <f t="shared" ref="F67:F130" si="5">B67&amp;" = ws.Range("""&amp;B67&amp;""").Value"</f>
        <v>nb_brebis_lait = ws.Range("nb_brebis_lait").Value</v>
      </c>
    </row>
    <row r="68" spans="1:6" x14ac:dyDescent="0.25">
      <c r="A68" t="s">
        <v>281</v>
      </c>
      <c r="B68" t="s">
        <v>215</v>
      </c>
      <c r="C68" s="31" t="s">
        <v>111</v>
      </c>
      <c r="D68" t="str">
        <f t="shared" si="3"/>
        <v>Boolean</v>
      </c>
      <c r="E68" t="str">
        <f t="shared" si="4"/>
        <v>Public transfo_lait_brebis As Boolean</v>
      </c>
      <c r="F68" t="str">
        <f t="shared" si="5"/>
        <v>transfo_lait_brebis = ws.Range("transfo_lait_brebis").Value</v>
      </c>
    </row>
    <row r="69" spans="1:6" x14ac:dyDescent="0.25">
      <c r="A69" t="s">
        <v>281</v>
      </c>
      <c r="B69" t="s">
        <v>218</v>
      </c>
      <c r="C69" s="31">
        <v>5</v>
      </c>
      <c r="D69" t="str">
        <f t="shared" si="3"/>
        <v>Double</v>
      </c>
      <c r="E69" t="str">
        <f t="shared" si="4"/>
        <v>Public nb_brebis_viande As Double</v>
      </c>
      <c r="F69" t="str">
        <f t="shared" si="5"/>
        <v>nb_brebis_viande = ws.Range("nb_brebis_viande").Value</v>
      </c>
    </row>
    <row r="70" spans="1:6" x14ac:dyDescent="0.25">
      <c r="A70" t="s">
        <v>281</v>
      </c>
      <c r="B70" t="s">
        <v>222</v>
      </c>
      <c r="C70" s="66">
        <f>nb_brebis_lait+nb_brebis_viande</f>
        <v>0</v>
      </c>
      <c r="D70" t="str">
        <f t="shared" si="3"/>
        <v>Double</v>
      </c>
      <c r="E70" t="str">
        <f t="shared" si="4"/>
        <v>Public nb_brebis As Double</v>
      </c>
      <c r="F70" t="str">
        <f t="shared" si="5"/>
        <v>nb_brebis = ws.Range("nb_brebis").Value</v>
      </c>
    </row>
    <row r="71" spans="1:6" x14ac:dyDescent="0.25">
      <c r="A71" t="s">
        <v>281</v>
      </c>
      <c r="B71" t="s">
        <v>225</v>
      </c>
      <c r="C71" s="31">
        <v>5</v>
      </c>
      <c r="D71" t="str">
        <f t="shared" si="3"/>
        <v>Double</v>
      </c>
      <c r="E71" t="str">
        <f t="shared" si="4"/>
        <v>Public nb_palmipedes_a_gaver As Double</v>
      </c>
      <c r="F71" t="str">
        <f t="shared" si="5"/>
        <v>nb_palmipedes_a_gaver = ws.Range("nb_palmipedes_a_gaver").Value</v>
      </c>
    </row>
    <row r="72" spans="1:6" x14ac:dyDescent="0.25">
      <c r="A72" t="s">
        <v>281</v>
      </c>
      <c r="B72" t="s">
        <v>227</v>
      </c>
      <c r="C72" s="31">
        <v>5</v>
      </c>
      <c r="D72" t="str">
        <f t="shared" si="3"/>
        <v>Double</v>
      </c>
      <c r="E72" t="str">
        <f t="shared" si="4"/>
        <v>Public nb_palmipedes_en_gavage As Double</v>
      </c>
      <c r="F72" t="str">
        <f t="shared" si="5"/>
        <v>nb_palmipedes_en_gavage = ws.Range("nb_palmipedes_en_gavage").Value</v>
      </c>
    </row>
    <row r="73" spans="1:6" x14ac:dyDescent="0.25">
      <c r="A73" t="s">
        <v>281</v>
      </c>
      <c r="B73" t="s">
        <v>230</v>
      </c>
      <c r="C73" s="31">
        <v>5</v>
      </c>
      <c r="D73" t="str">
        <f t="shared" si="3"/>
        <v>Double</v>
      </c>
      <c r="E73" t="str">
        <f t="shared" si="4"/>
        <v>Public nb_truies As Double</v>
      </c>
      <c r="F73" t="str">
        <f t="shared" si="5"/>
        <v>nb_truies = ws.Range("nb_truies").Value</v>
      </c>
    </row>
    <row r="74" spans="1:6" x14ac:dyDescent="0.25">
      <c r="A74" t="s">
        <v>281</v>
      </c>
      <c r="B74" t="s">
        <v>232</v>
      </c>
      <c r="C74" s="31">
        <v>5</v>
      </c>
      <c r="D74" t="str">
        <f t="shared" si="3"/>
        <v>Double</v>
      </c>
      <c r="E74" t="str">
        <f t="shared" si="4"/>
        <v>Public nb_places_engrais_porc As Double</v>
      </c>
      <c r="F74" t="str">
        <f t="shared" si="5"/>
        <v>nb_places_engrais_porc = ws.Range("nb_places_engrais_porc").Value</v>
      </c>
    </row>
    <row r="75" spans="1:6" x14ac:dyDescent="0.25">
      <c r="A75" t="s">
        <v>281</v>
      </c>
      <c r="B75" t="s">
        <v>235</v>
      </c>
      <c r="C75" s="34">
        <v>5</v>
      </c>
      <c r="D75" t="str">
        <f t="shared" si="3"/>
        <v>Double</v>
      </c>
      <c r="E75" t="str">
        <f t="shared" si="4"/>
        <v>Public nb_volailles_chair As Double</v>
      </c>
      <c r="F75" t="str">
        <f t="shared" si="5"/>
        <v>nb_volailles_chair = ws.Range("nb_volailles_chair").Value</v>
      </c>
    </row>
    <row r="76" spans="1:6" x14ac:dyDescent="0.25">
      <c r="A76" t="s">
        <v>281</v>
      </c>
      <c r="B76" t="s">
        <v>237</v>
      </c>
      <c r="C76" s="34">
        <v>5</v>
      </c>
      <c r="D76" t="str">
        <f t="shared" si="3"/>
        <v>Double</v>
      </c>
      <c r="E76" t="str">
        <f t="shared" si="4"/>
        <v>Public nb_autruches As Double</v>
      </c>
      <c r="F76" t="str">
        <f t="shared" si="5"/>
        <v>nb_autruches = ws.Range("nb_autruches").Value</v>
      </c>
    </row>
    <row r="77" spans="1:6" x14ac:dyDescent="0.25">
      <c r="A77" t="s">
        <v>281</v>
      </c>
      <c r="B77" t="s">
        <v>239</v>
      </c>
      <c r="C77" s="34">
        <v>5</v>
      </c>
      <c r="D77" t="str">
        <f t="shared" si="3"/>
        <v>Double</v>
      </c>
      <c r="E77" t="str">
        <f t="shared" si="4"/>
        <v>Public nb_cailles_pigeons As Double</v>
      </c>
      <c r="F77" t="str">
        <f t="shared" si="5"/>
        <v>nb_cailles_pigeons = ws.Range("nb_cailles_pigeons").Value</v>
      </c>
    </row>
    <row r="78" spans="1:6" x14ac:dyDescent="0.25">
      <c r="A78" t="s">
        <v>281</v>
      </c>
      <c r="B78" t="s">
        <v>241</v>
      </c>
      <c r="C78" s="34">
        <v>5</v>
      </c>
      <c r="D78" t="str">
        <f t="shared" si="3"/>
        <v>Double</v>
      </c>
      <c r="E78" t="str">
        <f t="shared" si="4"/>
        <v>Public superf_bat_volailles As Double</v>
      </c>
      <c r="F78" t="str">
        <f t="shared" si="5"/>
        <v>superf_bat_volailles = ws.Range("superf_bat_volailles").Value</v>
      </c>
    </row>
    <row r="79" spans="1:6" x14ac:dyDescent="0.25">
      <c r="A79" t="s">
        <v>281</v>
      </c>
      <c r="B79" t="s">
        <v>244</v>
      </c>
      <c r="C79" s="34">
        <v>500</v>
      </c>
      <c r="D79" t="str">
        <f t="shared" si="3"/>
        <v>Double</v>
      </c>
      <c r="E79" t="str">
        <f t="shared" si="4"/>
        <v>Public nb_volailles_pondeuses_conso As Double</v>
      </c>
      <c r="F79" t="str">
        <f t="shared" si="5"/>
        <v>nb_volailles_pondeuses_conso = ws.Range("nb_volailles_pondeuses_conso").Value</v>
      </c>
    </row>
    <row r="80" spans="1:6" x14ac:dyDescent="0.25">
      <c r="A80" t="s">
        <v>281</v>
      </c>
      <c r="B80" t="s">
        <v>292</v>
      </c>
      <c r="C80" s="34">
        <v>5</v>
      </c>
      <c r="D80" t="str">
        <f t="shared" si="3"/>
        <v>Double</v>
      </c>
      <c r="E80" t="str">
        <f t="shared" si="4"/>
        <v>Public nb_volailles_oeufs_couver As Double</v>
      </c>
      <c r="F80" t="str">
        <f t="shared" si="5"/>
        <v>nb_volailles_oeufs_couver = ws.Range("nb_volailles_oeufs_couver").Value</v>
      </c>
    </row>
    <row r="81" spans="1:6" x14ac:dyDescent="0.25">
      <c r="A81" t="s">
        <v>281</v>
      </c>
      <c r="B81" t="s">
        <v>246</v>
      </c>
      <c r="C81" s="34">
        <v>5</v>
      </c>
      <c r="D81" t="str">
        <f t="shared" si="3"/>
        <v>Double</v>
      </c>
      <c r="E81" t="str">
        <f t="shared" si="4"/>
        <v>Public nb_poulettes As Double</v>
      </c>
      <c r="F81" t="str">
        <f t="shared" si="5"/>
        <v>nb_poulettes = ws.Range("nb_poulettes").Value</v>
      </c>
    </row>
    <row r="82" spans="1:6" x14ac:dyDescent="0.25">
      <c r="A82" t="s">
        <v>281</v>
      </c>
      <c r="B82" t="s">
        <v>248</v>
      </c>
      <c r="C82" s="34">
        <v>5</v>
      </c>
      <c r="D82" t="str">
        <f t="shared" si="3"/>
        <v>Double</v>
      </c>
      <c r="E82" t="str">
        <f t="shared" si="4"/>
        <v>Public nb_volailles_pondeuses_repro As Double</v>
      </c>
      <c r="F82" t="str">
        <f t="shared" si="5"/>
        <v>nb_volailles_pondeuses_repro = ws.Range("nb_volailles_pondeuses_repro").Value</v>
      </c>
    </row>
    <row r="83" spans="1:6" x14ac:dyDescent="0.25">
      <c r="A83" t="s">
        <v>281</v>
      </c>
      <c r="B83" t="s">
        <v>251</v>
      </c>
      <c r="C83" s="64" t="e">
        <f>nb_volailles_pondeuses_conso+nb_volailles_oeufs_couver+nb_poulettes+nb_volailles_pondeuses_repro</f>
        <v>#REF!</v>
      </c>
      <c r="D83" t="e">
        <f t="shared" si="3"/>
        <v>#REF!</v>
      </c>
      <c r="E83" t="e">
        <f t="shared" si="4"/>
        <v>#REF!</v>
      </c>
      <c r="F83" t="str">
        <f t="shared" si="5"/>
        <v>nb_volailles_pondeuses = ws.Range("nb_volailles_pondeuses").Value</v>
      </c>
    </row>
    <row r="84" spans="1:6" ht="15.75" thickBot="1" x14ac:dyDescent="0.3">
      <c r="A84" t="s">
        <v>281</v>
      </c>
      <c r="B84" t="s">
        <v>253</v>
      </c>
      <c r="C84" s="51" t="s">
        <v>111</v>
      </c>
      <c r="D84" t="str">
        <f t="shared" si="3"/>
        <v>Boolean</v>
      </c>
      <c r="E84" t="str">
        <f t="shared" si="4"/>
        <v>Public presence_courts_volailles As Boolean</v>
      </c>
      <c r="F84" t="str">
        <f t="shared" si="5"/>
        <v>presence_courts_volailles = ws.Range("presence_courts_volailles").Value</v>
      </c>
    </row>
    <row r="86" spans="1:6" x14ac:dyDescent="0.25">
      <c r="A86" t="s">
        <v>293</v>
      </c>
      <c r="B86" t="s">
        <v>294</v>
      </c>
      <c r="C86">
        <v>0</v>
      </c>
      <c r="D86" t="str">
        <f t="shared" si="3"/>
        <v>Double</v>
      </c>
      <c r="E86" t="str">
        <f t="shared" si="4"/>
        <v>Public PBS_sau_ppam As Double</v>
      </c>
      <c r="F86" t="str">
        <f t="shared" si="5"/>
        <v>PBS_sau_ppam = ws.Range("PBS_sau_ppam").Value</v>
      </c>
    </row>
    <row r="87" spans="1:6" x14ac:dyDescent="0.25">
      <c r="A87" t="s">
        <v>293</v>
      </c>
      <c r="B87" t="s">
        <v>295</v>
      </c>
      <c r="C87">
        <v>0</v>
      </c>
      <c r="D87" t="str">
        <f t="shared" si="3"/>
        <v>Double</v>
      </c>
      <c r="E87" t="str">
        <f t="shared" si="4"/>
        <v>Public PBS_sau_tabac As Double</v>
      </c>
      <c r="F87" t="str">
        <f t="shared" si="5"/>
        <v>PBS_sau_tabac = ws.Range("PBS_sau_tabac").Value</v>
      </c>
    </row>
    <row r="88" spans="1:6" x14ac:dyDescent="0.25">
      <c r="A88" t="s">
        <v>293</v>
      </c>
      <c r="B88" t="s">
        <v>296</v>
      </c>
      <c r="C88">
        <v>0</v>
      </c>
      <c r="D88" t="str">
        <f t="shared" si="3"/>
        <v>Double</v>
      </c>
      <c r="E88" t="str">
        <f t="shared" si="4"/>
        <v>Public PBS_sau_houblon As Double</v>
      </c>
      <c r="F88" t="str">
        <f t="shared" si="5"/>
        <v>PBS_sau_houblon = ws.Range("PBS_sau_houblon").Value</v>
      </c>
    </row>
    <row r="89" spans="1:6" x14ac:dyDescent="0.25">
      <c r="A89" t="s">
        <v>293</v>
      </c>
      <c r="B89" t="s">
        <v>297</v>
      </c>
      <c r="C89">
        <v>0</v>
      </c>
      <c r="D89" t="str">
        <f t="shared" si="3"/>
        <v>Double</v>
      </c>
      <c r="E89" t="str">
        <f t="shared" si="4"/>
        <v>Public PBS_sau_champignons As Double</v>
      </c>
      <c r="F89" t="str">
        <f t="shared" si="5"/>
        <v>PBS_sau_champignons = ws.Range("PBS_sau_champignons").Value</v>
      </c>
    </row>
    <row r="90" spans="1:6" x14ac:dyDescent="0.25">
      <c r="A90" t="s">
        <v>293</v>
      </c>
      <c r="B90" t="s">
        <v>298</v>
      </c>
      <c r="C90">
        <v>0</v>
      </c>
      <c r="D90" t="str">
        <f t="shared" si="3"/>
        <v>Double</v>
      </c>
      <c r="E90" t="str">
        <f t="shared" si="4"/>
        <v>Public PBS_endives_forcage As Double</v>
      </c>
      <c r="F90" t="str">
        <f t="shared" si="5"/>
        <v>PBS_endives_forcage = ws.Range("PBS_endives_forcage").Value</v>
      </c>
    </row>
    <row r="91" spans="1:6" x14ac:dyDescent="0.25">
      <c r="A91" t="s">
        <v>293</v>
      </c>
      <c r="B91" t="s">
        <v>299</v>
      </c>
      <c r="C91">
        <v>0</v>
      </c>
      <c r="D91" t="str">
        <f t="shared" si="3"/>
        <v>Double</v>
      </c>
      <c r="E91" t="str">
        <f t="shared" si="4"/>
        <v>Public PBS_culture_truffes As Double</v>
      </c>
      <c r="F91" t="str">
        <f t="shared" si="5"/>
        <v>PBS_culture_truffes = ws.Range("PBS_culture_truffes").Value</v>
      </c>
    </row>
    <row r="92" spans="1:6" x14ac:dyDescent="0.25">
      <c r="A92" t="s">
        <v>293</v>
      </c>
      <c r="B92" t="s">
        <v>300</v>
      </c>
      <c r="C92">
        <v>0</v>
      </c>
      <c r="D92" t="str">
        <f t="shared" si="3"/>
        <v>Double</v>
      </c>
      <c r="E92" t="str">
        <f t="shared" si="4"/>
        <v>Public PBS_sau_sapins As Double</v>
      </c>
      <c r="F92" t="str">
        <f t="shared" si="5"/>
        <v>PBS_sau_sapins = ws.Range("PBS_sau_sapins").Value</v>
      </c>
    </row>
    <row r="93" spans="1:6" x14ac:dyDescent="0.25">
      <c r="A93" t="s">
        <v>293</v>
      </c>
      <c r="B93" t="s">
        <v>301</v>
      </c>
      <c r="C93">
        <v>0</v>
      </c>
      <c r="D93" t="str">
        <f t="shared" si="3"/>
        <v>Double</v>
      </c>
      <c r="E93" t="str">
        <f t="shared" si="4"/>
        <v>Public PBS_sau_biomasse As Double</v>
      </c>
      <c r="F93" t="str">
        <f t="shared" si="5"/>
        <v>PBS_sau_biomasse = ws.Range("PBS_sau_biomasse").Value</v>
      </c>
    </row>
    <row r="94" spans="1:6" x14ac:dyDescent="0.25">
      <c r="A94" t="s">
        <v>293</v>
      </c>
      <c r="B94" t="s">
        <v>302</v>
      </c>
      <c r="C94">
        <v>0</v>
      </c>
      <c r="D94" t="str">
        <f t="shared" si="3"/>
        <v>Double</v>
      </c>
      <c r="E94" t="str">
        <f t="shared" si="4"/>
        <v>Public PBS_sau_fruit_pepin As Double</v>
      </c>
      <c r="F94" t="str">
        <f t="shared" si="5"/>
        <v>PBS_sau_fruit_pepin = ws.Range("PBS_sau_fruit_pepin").Value</v>
      </c>
    </row>
    <row r="95" spans="1:6" x14ac:dyDescent="0.25">
      <c r="A95" t="s">
        <v>293</v>
      </c>
      <c r="B95" t="s">
        <v>303</v>
      </c>
      <c r="C95">
        <v>0</v>
      </c>
      <c r="D95" t="str">
        <f t="shared" si="3"/>
        <v>Double</v>
      </c>
      <c r="E95" t="str">
        <f t="shared" si="4"/>
        <v>Public PBS_sau_fruit_noyau As Double</v>
      </c>
      <c r="F95" t="str">
        <f t="shared" si="5"/>
        <v>PBS_sau_fruit_noyau = ws.Range("PBS_sau_fruit_noyau").Value</v>
      </c>
    </row>
    <row r="96" spans="1:6" x14ac:dyDescent="0.25">
      <c r="A96" t="s">
        <v>293</v>
      </c>
      <c r="B96" t="s">
        <v>304</v>
      </c>
      <c r="C96">
        <v>0</v>
      </c>
      <c r="D96" t="str">
        <f t="shared" si="3"/>
        <v>Double</v>
      </c>
      <c r="E96" t="str">
        <f t="shared" si="4"/>
        <v>Public PBS_sau_fruit_coque As Double</v>
      </c>
      <c r="F96" t="str">
        <f t="shared" si="5"/>
        <v>PBS_sau_fruit_coque = ws.Range("PBS_sau_fruit_coque").Value</v>
      </c>
    </row>
    <row r="97" spans="1:6" x14ac:dyDescent="0.25">
      <c r="A97" t="s">
        <v>293</v>
      </c>
      <c r="B97" t="s">
        <v>305</v>
      </c>
      <c r="C97">
        <v>0</v>
      </c>
      <c r="D97" t="str">
        <f t="shared" si="3"/>
        <v>Double</v>
      </c>
      <c r="E97" t="str">
        <f t="shared" si="4"/>
        <v>Public PBS_sau_agrume As Double</v>
      </c>
      <c r="F97" t="str">
        <f t="shared" si="5"/>
        <v>PBS_sau_agrume = ws.Range("PBS_sau_agrume").Value</v>
      </c>
    </row>
    <row r="98" spans="1:6" x14ac:dyDescent="0.25">
      <c r="A98" t="s">
        <v>293</v>
      </c>
      <c r="B98" t="s">
        <v>306</v>
      </c>
      <c r="C98">
        <v>0</v>
      </c>
      <c r="D98" t="str">
        <f t="shared" si="3"/>
        <v>Double</v>
      </c>
      <c r="E98" t="str">
        <f t="shared" si="4"/>
        <v>Public PBS_sau_vigne_table As Double</v>
      </c>
      <c r="F98" t="str">
        <f t="shared" si="5"/>
        <v>PBS_sau_vigne_table = ws.Range("PBS_sau_vigne_table").Value</v>
      </c>
    </row>
    <row r="99" spans="1:6" x14ac:dyDescent="0.25">
      <c r="A99" t="s">
        <v>293</v>
      </c>
      <c r="B99" t="s">
        <v>307</v>
      </c>
      <c r="C99">
        <v>0</v>
      </c>
      <c r="D99" t="str">
        <f t="shared" si="3"/>
        <v>Double</v>
      </c>
      <c r="E99" t="str">
        <f t="shared" si="4"/>
        <v>Public PBS_sau_petits_fruits As Double</v>
      </c>
      <c r="F99" t="str">
        <f t="shared" si="5"/>
        <v>PBS_sau_petits_fruits = ws.Range("PBS_sau_petits_fruits").Value</v>
      </c>
    </row>
    <row r="100" spans="1:6" x14ac:dyDescent="0.25">
      <c r="A100" t="s">
        <v>293</v>
      </c>
      <c r="B100" t="s">
        <v>308</v>
      </c>
      <c r="C100">
        <v>0</v>
      </c>
      <c r="D100" t="str">
        <f t="shared" si="3"/>
        <v>Double</v>
      </c>
      <c r="E100" t="str">
        <f t="shared" si="4"/>
        <v>Public PBS_sau_cop As Double</v>
      </c>
      <c r="F100" t="str">
        <f t="shared" si="5"/>
        <v>PBS_sau_cop = ws.Range("PBS_sau_cop").Value</v>
      </c>
    </row>
    <row r="101" spans="1:6" x14ac:dyDescent="0.25">
      <c r="A101" t="s">
        <v>293</v>
      </c>
      <c r="B101" t="s">
        <v>309</v>
      </c>
      <c r="C101">
        <v>0</v>
      </c>
      <c r="D101" t="str">
        <f t="shared" si="3"/>
        <v>Double</v>
      </c>
      <c r="E101" t="str">
        <f t="shared" si="4"/>
        <v>Public PBS_sau_fibres As Double</v>
      </c>
      <c r="F101" t="str">
        <f t="shared" si="5"/>
        <v>PBS_sau_fibres = ws.Range("PBS_sau_fibres").Value</v>
      </c>
    </row>
    <row r="102" spans="1:6" x14ac:dyDescent="0.25">
      <c r="A102" t="s">
        <v>293</v>
      </c>
      <c r="B102" t="s">
        <v>310</v>
      </c>
      <c r="C102">
        <v>0</v>
      </c>
      <c r="D102" t="str">
        <f t="shared" si="3"/>
        <v>Double</v>
      </c>
      <c r="E102" t="str">
        <f t="shared" si="4"/>
        <v>Public PBS_sau_lin As Double</v>
      </c>
      <c r="F102" t="str">
        <f t="shared" si="5"/>
        <v>PBS_sau_lin = ws.Range("PBS_sau_lin").Value</v>
      </c>
    </row>
    <row r="103" spans="1:6" x14ac:dyDescent="0.25">
      <c r="A103" t="s">
        <v>293</v>
      </c>
      <c r="B103" t="s">
        <v>311</v>
      </c>
      <c r="C103">
        <v>0</v>
      </c>
      <c r="D103" t="str">
        <f t="shared" si="3"/>
        <v>Double</v>
      </c>
      <c r="E103" t="str">
        <f t="shared" si="4"/>
        <v>Public PBS_sau_pdt As Double</v>
      </c>
      <c r="F103" t="str">
        <f t="shared" si="5"/>
        <v>PBS_sau_pdt = ws.Range("PBS_sau_pdt").Value</v>
      </c>
    </row>
    <row r="104" spans="1:6" x14ac:dyDescent="0.25">
      <c r="A104" t="s">
        <v>293</v>
      </c>
      <c r="B104" t="s">
        <v>312</v>
      </c>
      <c r="C104">
        <v>0</v>
      </c>
      <c r="D104" t="str">
        <f t="shared" si="3"/>
        <v>Double</v>
      </c>
      <c r="E104" t="str">
        <f t="shared" si="4"/>
        <v>Public PBS_sau_luzerne As Double</v>
      </c>
      <c r="F104" t="str">
        <f t="shared" si="5"/>
        <v>PBS_sau_luzerne = ws.Range("PBS_sau_luzerne").Value</v>
      </c>
    </row>
    <row r="105" spans="1:6" x14ac:dyDescent="0.25">
      <c r="A105" t="s">
        <v>293</v>
      </c>
      <c r="B105" t="s">
        <v>313</v>
      </c>
      <c r="C105">
        <v>0</v>
      </c>
      <c r="D105" t="str">
        <f t="shared" si="3"/>
        <v>Double</v>
      </c>
      <c r="E105" t="str">
        <f t="shared" si="4"/>
        <v>Public PBS_sau_betteraves_pg As Double</v>
      </c>
      <c r="F105" t="str">
        <f t="shared" si="5"/>
        <v>PBS_sau_betteraves_pg = ws.Range("PBS_sau_betteraves_pg").Value</v>
      </c>
    </row>
    <row r="106" spans="1:6" x14ac:dyDescent="0.25">
      <c r="A106" t="s">
        <v>293</v>
      </c>
      <c r="B106" t="s">
        <v>314</v>
      </c>
      <c r="C106">
        <v>0</v>
      </c>
      <c r="D106" t="str">
        <f t="shared" si="3"/>
        <v>Double</v>
      </c>
      <c r="E106" t="str">
        <f t="shared" si="4"/>
        <v>Public PBS_sau_autres_indus As Double</v>
      </c>
      <c r="F106" t="str">
        <f t="shared" si="5"/>
        <v>PBS_sau_autres_indus = ws.Range("PBS_sau_autres_indus").Value</v>
      </c>
    </row>
    <row r="107" spans="1:6" x14ac:dyDescent="0.25">
      <c r="A107" t="s">
        <v>293</v>
      </c>
      <c r="B107" t="s">
        <v>315</v>
      </c>
      <c r="C107">
        <v>0</v>
      </c>
      <c r="D107" t="str">
        <f t="shared" si="3"/>
        <v>Double</v>
      </c>
      <c r="E107" t="str">
        <f t="shared" si="4"/>
        <v>Public PBS_sau_semences_hors_cop As Double</v>
      </c>
      <c r="F107" t="str">
        <f t="shared" si="5"/>
        <v>PBS_sau_semences_hors_cop = ws.Range("PBS_sau_semences_hors_cop").Value</v>
      </c>
    </row>
    <row r="108" spans="1:6" x14ac:dyDescent="0.25">
      <c r="A108" t="s">
        <v>293</v>
      </c>
      <c r="B108" t="s">
        <v>316</v>
      </c>
      <c r="C108">
        <v>0</v>
      </c>
      <c r="D108" t="str">
        <f t="shared" si="3"/>
        <v>Double</v>
      </c>
      <c r="E108" t="str">
        <f t="shared" si="4"/>
        <v>Public PBS_tonne_endives As Double</v>
      </c>
      <c r="F108" t="str">
        <f t="shared" si="5"/>
        <v>PBS_tonne_endives = ws.Range("PBS_tonne_endives").Value</v>
      </c>
    </row>
    <row r="109" spans="1:6" x14ac:dyDescent="0.25">
      <c r="A109" t="s">
        <v>293</v>
      </c>
      <c r="B109" t="s">
        <v>317</v>
      </c>
      <c r="C109">
        <v>0</v>
      </c>
      <c r="D109" t="str">
        <f t="shared" si="3"/>
        <v>Double</v>
      </c>
      <c r="E109" t="str">
        <f t="shared" si="4"/>
        <v>Public PBS_sau_horticulture_serre As Double</v>
      </c>
      <c r="F109" t="str">
        <f t="shared" si="5"/>
        <v>PBS_sau_horticulture_serre = ws.Range("PBS_sau_horticulture_serre").Value</v>
      </c>
    </row>
    <row r="110" spans="1:6" x14ac:dyDescent="0.25">
      <c r="A110" t="s">
        <v>293</v>
      </c>
      <c r="B110" t="s">
        <v>318</v>
      </c>
      <c r="C110">
        <v>0</v>
      </c>
      <c r="D110" t="str">
        <f t="shared" si="3"/>
        <v>Double</v>
      </c>
      <c r="E110" t="str">
        <f t="shared" si="4"/>
        <v>Public PBS_sau_horticulture_plein_air As Double</v>
      </c>
      <c r="F110" t="str">
        <f t="shared" si="5"/>
        <v>PBS_sau_horticulture_plein_air = ws.Range("PBS_sau_horticulture_plein_air").Value</v>
      </c>
    </row>
    <row r="111" spans="1:6" x14ac:dyDescent="0.25">
      <c r="A111" t="s">
        <v>293</v>
      </c>
      <c r="B111" t="s">
        <v>319</v>
      </c>
      <c r="C111">
        <v>0</v>
      </c>
      <c r="D111" t="str">
        <f t="shared" si="3"/>
        <v>Double</v>
      </c>
      <c r="E111" t="str">
        <f t="shared" si="4"/>
        <v>Public PBS_sau_pepiniere As Double</v>
      </c>
      <c r="F111" t="str">
        <f t="shared" si="5"/>
        <v>PBS_sau_pepiniere = ws.Range("PBS_sau_pepiniere").Value</v>
      </c>
    </row>
    <row r="112" spans="1:6" x14ac:dyDescent="0.25">
      <c r="A112" t="s">
        <v>293</v>
      </c>
      <c r="B112" t="s">
        <v>320</v>
      </c>
      <c r="C112">
        <v>0</v>
      </c>
      <c r="D112" t="str">
        <f t="shared" si="3"/>
        <v>Double</v>
      </c>
      <c r="E112" t="str">
        <f t="shared" si="4"/>
        <v>Public PBS_sau_lpc As Double</v>
      </c>
      <c r="F112" t="str">
        <f t="shared" si="5"/>
        <v>PBS_sau_lpc = ws.Range("PBS_sau_lpc").Value</v>
      </c>
    </row>
    <row r="113" spans="1:6" x14ac:dyDescent="0.25">
      <c r="A113" t="s">
        <v>293</v>
      </c>
      <c r="B113" t="s">
        <v>321</v>
      </c>
      <c r="C113">
        <v>0</v>
      </c>
      <c r="D113" t="str">
        <f t="shared" si="3"/>
        <v>Double</v>
      </c>
      <c r="E113" t="str">
        <f t="shared" si="4"/>
        <v>Public PBS_sau_leg_serre As Double</v>
      </c>
      <c r="F113" t="str">
        <f t="shared" si="5"/>
        <v>PBS_sau_leg_serre = ws.Range("PBS_sau_leg_serre").Value</v>
      </c>
    </row>
    <row r="114" spans="1:6" x14ac:dyDescent="0.25">
      <c r="A114" t="s">
        <v>293</v>
      </c>
      <c r="B114" t="s">
        <v>322</v>
      </c>
      <c r="C114">
        <v>0</v>
      </c>
      <c r="D114" t="str">
        <f t="shared" si="3"/>
        <v>Double</v>
      </c>
      <c r="E114" t="str">
        <f t="shared" si="4"/>
        <v>Public PBS_sau_vigne_autre As Double</v>
      </c>
      <c r="F114" t="str">
        <f t="shared" si="5"/>
        <v>PBS_sau_vigne_autre = ws.Range("PBS_sau_vigne_autre").Value</v>
      </c>
    </row>
    <row r="115" spans="1:6" x14ac:dyDescent="0.25">
      <c r="A115" t="s">
        <v>293</v>
      </c>
      <c r="B115" t="s">
        <v>323</v>
      </c>
      <c r="C115">
        <v>0</v>
      </c>
      <c r="D115" t="str">
        <f t="shared" si="3"/>
        <v>Double</v>
      </c>
      <c r="E115" t="str">
        <f t="shared" si="4"/>
        <v>Public PBS_sau_vigne_aop As Double</v>
      </c>
      <c r="F115" t="str">
        <f t="shared" si="5"/>
        <v>PBS_sau_vigne_aop = ws.Range("PBS_sau_vigne_aop").Value</v>
      </c>
    </row>
    <row r="116" spans="1:6" x14ac:dyDescent="0.25">
      <c r="A116" t="s">
        <v>293</v>
      </c>
      <c r="B116" t="s">
        <v>324</v>
      </c>
      <c r="C116">
        <v>0</v>
      </c>
      <c r="D116" t="str">
        <f t="shared" si="3"/>
        <v>Double</v>
      </c>
      <c r="E116" t="str">
        <f t="shared" si="4"/>
        <v>Public PBS_sau_vigne_igp As Double</v>
      </c>
      <c r="F116" t="str">
        <f t="shared" si="5"/>
        <v>PBS_sau_vigne_igp = ws.Range("PBS_sau_vigne_igp").Value</v>
      </c>
    </row>
    <row r="117" spans="1:6" x14ac:dyDescent="0.25">
      <c r="A117" t="s">
        <v>293</v>
      </c>
      <c r="B117" t="s">
        <v>325</v>
      </c>
      <c r="C117">
        <v>0</v>
      </c>
      <c r="D117" t="str">
        <f t="shared" si="3"/>
        <v>Double</v>
      </c>
      <c r="E117" t="str">
        <f t="shared" si="4"/>
        <v>Public PBS_nb_ruches As Double</v>
      </c>
      <c r="F117" t="str">
        <f t="shared" si="5"/>
        <v>PBS_nb_ruches = ws.Range("PBS_nb_ruches").Value</v>
      </c>
    </row>
    <row r="118" spans="1:6" x14ac:dyDescent="0.25">
      <c r="A118" t="s">
        <v>293</v>
      </c>
      <c r="B118" t="s">
        <v>326</v>
      </c>
      <c r="C118">
        <v>0</v>
      </c>
      <c r="D118" t="str">
        <f t="shared" si="3"/>
        <v>Double</v>
      </c>
      <c r="E118" t="str">
        <f t="shared" si="4"/>
        <v>Public PBS_nb_vaches_lait As Double</v>
      </c>
      <c r="F118" t="str">
        <f t="shared" si="5"/>
        <v>PBS_nb_vaches_lait = ws.Range("PBS_nb_vaches_lait").Value</v>
      </c>
    </row>
    <row r="119" spans="1:6" x14ac:dyDescent="0.25">
      <c r="A119" t="s">
        <v>293</v>
      </c>
      <c r="B119" t="s">
        <v>327</v>
      </c>
      <c r="C119">
        <v>0</v>
      </c>
      <c r="D119" t="str">
        <f t="shared" si="3"/>
        <v>Double</v>
      </c>
      <c r="E119" t="str">
        <f t="shared" si="4"/>
        <v>Public PBS_nb_vaches_viande As Double</v>
      </c>
      <c r="F119" t="str">
        <f t="shared" si="5"/>
        <v>PBS_nb_vaches_viande = ws.Range("PBS_nb_vaches_viande").Value</v>
      </c>
    </row>
    <row r="120" spans="1:6" x14ac:dyDescent="0.25">
      <c r="A120" t="s">
        <v>293</v>
      </c>
      <c r="B120" t="s">
        <v>328</v>
      </c>
      <c r="C120">
        <v>0</v>
      </c>
      <c r="D120" t="str">
        <f t="shared" si="3"/>
        <v>Double</v>
      </c>
      <c r="E120" t="str">
        <f t="shared" si="4"/>
        <v>Public PBS_nb_bovins_engraissement As Double</v>
      </c>
      <c r="F120" t="str">
        <f t="shared" si="5"/>
        <v>PBS_nb_bovins_engraissement = ws.Range("PBS_nb_bovins_engraissement").Value</v>
      </c>
    </row>
    <row r="121" spans="1:6" x14ac:dyDescent="0.25">
      <c r="A121" t="s">
        <v>293</v>
      </c>
      <c r="B121" t="s">
        <v>329</v>
      </c>
      <c r="C121">
        <v>0</v>
      </c>
      <c r="D121" t="str">
        <f t="shared" si="3"/>
        <v>Double</v>
      </c>
      <c r="E121" t="str">
        <f t="shared" si="4"/>
        <v>Public PBS_sortie_veaux_4_6mois As Double</v>
      </c>
      <c r="F121" t="str">
        <f t="shared" si="5"/>
        <v>PBS_sortie_veaux_4_6mois = ws.Range("PBS_sortie_veaux_4_6mois").Value</v>
      </c>
    </row>
    <row r="122" spans="1:6" x14ac:dyDescent="0.25">
      <c r="A122" t="s">
        <v>293</v>
      </c>
      <c r="B122" t="s">
        <v>330</v>
      </c>
      <c r="C122">
        <v>0</v>
      </c>
      <c r="D122" t="str">
        <f t="shared" si="3"/>
        <v>Double</v>
      </c>
      <c r="E122" t="str">
        <f t="shared" si="4"/>
        <v>Public PBS_sortie_veaux_7_10mois As Double</v>
      </c>
      <c r="F122" t="str">
        <f t="shared" si="5"/>
        <v>PBS_sortie_veaux_7_10mois = ws.Range("PBS_sortie_veaux_7_10mois").Value</v>
      </c>
    </row>
    <row r="123" spans="1:6" x14ac:dyDescent="0.25">
      <c r="A123" t="s">
        <v>293</v>
      </c>
      <c r="B123" t="s">
        <v>331</v>
      </c>
      <c r="C123">
        <v>0</v>
      </c>
      <c r="D123" t="str">
        <f t="shared" si="3"/>
        <v>Double</v>
      </c>
      <c r="E123" t="str">
        <f t="shared" si="4"/>
        <v>Public PBS_sortie_male_11_14mois As Double</v>
      </c>
      <c r="F123" t="str">
        <f t="shared" si="5"/>
        <v>PBS_sortie_male_11_14mois = ws.Range("PBS_sortie_male_11_14mois").Value</v>
      </c>
    </row>
    <row r="124" spans="1:6" x14ac:dyDescent="0.25">
      <c r="A124" t="s">
        <v>293</v>
      </c>
      <c r="B124" t="s">
        <v>332</v>
      </c>
      <c r="C124">
        <v>0</v>
      </c>
      <c r="D124" t="str">
        <f t="shared" si="3"/>
        <v>Double</v>
      </c>
      <c r="E124" t="str">
        <f t="shared" si="4"/>
        <v>Public PBS_sortie_male_15_24mois As Double</v>
      </c>
      <c r="F124" t="str">
        <f t="shared" si="5"/>
        <v>PBS_sortie_male_15_24mois = ws.Range("PBS_sortie_male_15_24mois").Value</v>
      </c>
    </row>
    <row r="125" spans="1:6" x14ac:dyDescent="0.25">
      <c r="A125" t="s">
        <v>293</v>
      </c>
      <c r="B125" t="s">
        <v>333</v>
      </c>
      <c r="C125">
        <v>0</v>
      </c>
      <c r="D125" t="str">
        <f t="shared" si="3"/>
        <v>Double</v>
      </c>
      <c r="E125" t="str">
        <f t="shared" si="4"/>
        <v>Public PBS_sortie_male_plus_24mois As Double</v>
      </c>
      <c r="F125" t="str">
        <f t="shared" si="5"/>
        <v>PBS_sortie_male_plus_24mois = ws.Range("PBS_sortie_male_plus_24mois").Value</v>
      </c>
    </row>
    <row r="126" spans="1:6" x14ac:dyDescent="0.25">
      <c r="A126" t="s">
        <v>293</v>
      </c>
      <c r="B126" t="s">
        <v>334</v>
      </c>
      <c r="C126">
        <v>0</v>
      </c>
      <c r="D126" t="str">
        <f t="shared" si="3"/>
        <v>Double</v>
      </c>
      <c r="E126" t="str">
        <f t="shared" si="4"/>
        <v>Public PBS_sortie_femelles_11_36mois As Double</v>
      </c>
      <c r="F126" t="str">
        <f t="shared" si="5"/>
        <v>PBS_sortie_femelles_11_36mois = ws.Range("PBS_sortie_femelles_11_36mois").Value</v>
      </c>
    </row>
    <row r="127" spans="1:6" x14ac:dyDescent="0.25">
      <c r="A127" t="s">
        <v>293</v>
      </c>
      <c r="B127" t="s">
        <v>335</v>
      </c>
      <c r="C127">
        <v>0</v>
      </c>
      <c r="D127" t="str">
        <f t="shared" si="3"/>
        <v>Double</v>
      </c>
      <c r="E127" t="str">
        <f t="shared" si="4"/>
        <v>Public PBS_nb_chevres As Double</v>
      </c>
      <c r="F127" t="str">
        <f t="shared" si="5"/>
        <v>PBS_nb_chevres = ws.Range("PBS_nb_chevres").Value</v>
      </c>
    </row>
    <row r="128" spans="1:6" x14ac:dyDescent="0.25">
      <c r="A128" t="s">
        <v>293</v>
      </c>
      <c r="B128" t="s">
        <v>336</v>
      </c>
      <c r="C128">
        <v>0</v>
      </c>
      <c r="D128" t="str">
        <f t="shared" si="3"/>
        <v>Double</v>
      </c>
      <c r="E128" t="str">
        <f t="shared" si="4"/>
        <v>Public PBS_nb_juments_ponettes As Double</v>
      </c>
      <c r="F128" t="str">
        <f t="shared" si="5"/>
        <v>PBS_nb_juments_ponettes = ws.Range("PBS_nb_juments_ponettes").Value</v>
      </c>
    </row>
    <row r="129" spans="1:6" x14ac:dyDescent="0.25">
      <c r="A129" t="s">
        <v>293</v>
      </c>
      <c r="B129" t="s">
        <v>337</v>
      </c>
      <c r="C129">
        <v>0</v>
      </c>
      <c r="D129" t="str">
        <f t="shared" si="3"/>
        <v>Double</v>
      </c>
      <c r="E129" t="str">
        <f t="shared" si="4"/>
        <v>Public PBS_nb_chevaux_selle As Double</v>
      </c>
      <c r="F129" t="str">
        <f t="shared" si="5"/>
        <v>PBS_nb_chevaux_selle = ws.Range("PBS_nb_chevaux_selle").Value</v>
      </c>
    </row>
    <row r="130" spans="1:6" x14ac:dyDescent="0.25">
      <c r="A130" t="s">
        <v>293</v>
      </c>
      <c r="B130" t="s">
        <v>338</v>
      </c>
      <c r="C130">
        <v>0</v>
      </c>
      <c r="D130" t="str">
        <f t="shared" si="3"/>
        <v>Double</v>
      </c>
      <c r="E130" t="str">
        <f t="shared" si="4"/>
        <v>Public PBS_nb_chevaux_course As Double</v>
      </c>
      <c r="F130" t="str">
        <f t="shared" si="5"/>
        <v>PBS_nb_chevaux_course = ws.Range("PBS_nb_chevaux_course").Value</v>
      </c>
    </row>
    <row r="131" spans="1:6" x14ac:dyDescent="0.25">
      <c r="A131" t="s">
        <v>293</v>
      </c>
      <c r="B131" t="s">
        <v>339</v>
      </c>
      <c r="C131">
        <v>0</v>
      </c>
      <c r="D131" t="str">
        <f t="shared" ref="D131:D195" si="6">IF(C131="oui","Boolean",IF(C131="non","Boolean","Double"))</f>
        <v>Double</v>
      </c>
      <c r="E131" t="str">
        <f t="shared" ref="E131:E186" si="7">"Public "&amp;B131&amp;" As "&amp;D131</f>
        <v>Public PBS_nb_equides_autres As Double</v>
      </c>
      <c r="F131" t="str">
        <f t="shared" ref="F131:F150" si="8">B131&amp;" = ws.Range("""&amp;B131&amp;""").Value"</f>
        <v>PBS_nb_equides_autres = ws.Range("PBS_nb_equides_autres").Value</v>
      </c>
    </row>
    <row r="132" spans="1:6" x14ac:dyDescent="0.25">
      <c r="A132" t="s">
        <v>293</v>
      </c>
      <c r="B132" t="s">
        <v>340</v>
      </c>
      <c r="C132">
        <v>0</v>
      </c>
      <c r="D132" t="str">
        <f t="shared" si="6"/>
        <v>Double</v>
      </c>
      <c r="E132" t="str">
        <f t="shared" si="7"/>
        <v>Public PBS_tot_equide As Double</v>
      </c>
      <c r="F132" t="str">
        <f t="shared" si="8"/>
        <v>PBS_tot_equide = ws.Range("PBS_tot_equide").Value</v>
      </c>
    </row>
    <row r="133" spans="1:6" x14ac:dyDescent="0.25">
      <c r="A133" t="s">
        <v>293</v>
      </c>
      <c r="B133" t="s">
        <v>341</v>
      </c>
      <c r="C133">
        <v>0</v>
      </c>
      <c r="D133" t="str">
        <f t="shared" si="6"/>
        <v>Double</v>
      </c>
      <c r="E133" t="str">
        <f t="shared" si="7"/>
        <v>Public PBS_nb_lapines_viande As Double</v>
      </c>
      <c r="F133" t="str">
        <f t="shared" si="8"/>
        <v>PBS_nb_lapines_viande = ws.Range("PBS_nb_lapines_viande").Value</v>
      </c>
    </row>
    <row r="134" spans="1:6" x14ac:dyDescent="0.25">
      <c r="A134" t="s">
        <v>293</v>
      </c>
      <c r="B134" t="s">
        <v>342</v>
      </c>
      <c r="C134">
        <v>0</v>
      </c>
      <c r="D134" t="str">
        <f t="shared" si="6"/>
        <v>Double</v>
      </c>
      <c r="E134" t="str">
        <f t="shared" si="7"/>
        <v>Public PBS_nb_lapins_engrais As Double</v>
      </c>
      <c r="F134" t="str">
        <f t="shared" si="8"/>
        <v>PBS_nb_lapins_engrais = ws.Range("PBS_nb_lapins_engrais").Value</v>
      </c>
    </row>
    <row r="135" spans="1:6" x14ac:dyDescent="0.25">
      <c r="A135" t="s">
        <v>293</v>
      </c>
      <c r="B135" t="s">
        <v>343</v>
      </c>
      <c r="C135">
        <v>0</v>
      </c>
      <c r="D135" t="str">
        <f t="shared" si="6"/>
        <v>Double</v>
      </c>
      <c r="E135" t="str">
        <f t="shared" si="7"/>
        <v>Public PBS_nb_lapins_tot As Double</v>
      </c>
      <c r="F135" t="str">
        <f t="shared" si="8"/>
        <v>PBS_nb_lapins_tot = ws.Range("PBS_nb_lapins_tot").Value</v>
      </c>
    </row>
    <row r="136" spans="1:6" x14ac:dyDescent="0.25">
      <c r="A136" t="s">
        <v>293</v>
      </c>
      <c r="B136" t="s">
        <v>344</v>
      </c>
      <c r="C136">
        <v>0</v>
      </c>
      <c r="D136" t="str">
        <f t="shared" si="6"/>
        <v>Double</v>
      </c>
      <c r="E136" t="str">
        <f t="shared" si="7"/>
        <v>Public PBS_nb_brebis_lait As Double</v>
      </c>
      <c r="F136" t="str">
        <f t="shared" si="8"/>
        <v>PBS_nb_brebis_lait = ws.Range("PBS_nb_brebis_lait").Value</v>
      </c>
    </row>
    <row r="137" spans="1:6" x14ac:dyDescent="0.25">
      <c r="A137" t="s">
        <v>293</v>
      </c>
      <c r="B137" t="s">
        <v>345</v>
      </c>
      <c r="C137">
        <v>0</v>
      </c>
      <c r="D137" t="str">
        <f t="shared" si="6"/>
        <v>Double</v>
      </c>
      <c r="E137" t="str">
        <f t="shared" si="7"/>
        <v>Public PBS_nb_brebis_viande As Double</v>
      </c>
      <c r="F137" t="str">
        <f t="shared" si="8"/>
        <v>PBS_nb_brebis_viande = ws.Range("PBS_nb_brebis_viande").Value</v>
      </c>
    </row>
    <row r="138" spans="1:6" x14ac:dyDescent="0.25">
      <c r="A138" t="s">
        <v>293</v>
      </c>
      <c r="B138" t="s">
        <v>346</v>
      </c>
      <c r="C138">
        <v>0</v>
      </c>
      <c r="D138" t="str">
        <f t="shared" si="6"/>
        <v>Double</v>
      </c>
      <c r="E138" t="str">
        <f t="shared" si="7"/>
        <v>Public PBS_nb_brebis As Double</v>
      </c>
      <c r="F138" t="str">
        <f t="shared" si="8"/>
        <v>PBS_nb_brebis = ws.Range("PBS_nb_brebis").Value</v>
      </c>
    </row>
    <row r="139" spans="1:6" x14ac:dyDescent="0.25">
      <c r="A139" t="s">
        <v>293</v>
      </c>
      <c r="B139" t="s">
        <v>347</v>
      </c>
      <c r="C139">
        <v>0</v>
      </c>
      <c r="D139" t="str">
        <f t="shared" si="6"/>
        <v>Double</v>
      </c>
      <c r="E139" t="str">
        <f t="shared" si="7"/>
        <v>Public PBS_nb_palmipedes_a_gaver As Double</v>
      </c>
      <c r="F139" t="str">
        <f t="shared" si="8"/>
        <v>PBS_nb_palmipedes_a_gaver = ws.Range("PBS_nb_palmipedes_a_gaver").Value</v>
      </c>
    </row>
    <row r="140" spans="1:6" x14ac:dyDescent="0.25">
      <c r="A140" t="s">
        <v>293</v>
      </c>
      <c r="B140" t="s">
        <v>348</v>
      </c>
      <c r="C140">
        <v>0</v>
      </c>
      <c r="D140" t="str">
        <f t="shared" si="6"/>
        <v>Double</v>
      </c>
      <c r="E140" t="str">
        <f t="shared" si="7"/>
        <v>Public PBS_nb_palmipedes_en_gavage As Double</v>
      </c>
      <c r="F140" t="str">
        <f t="shared" si="8"/>
        <v>PBS_nb_palmipedes_en_gavage = ws.Range("PBS_nb_palmipedes_en_gavage").Value</v>
      </c>
    </row>
    <row r="141" spans="1:6" x14ac:dyDescent="0.25">
      <c r="A141" t="s">
        <v>293</v>
      </c>
      <c r="B141" t="s">
        <v>349</v>
      </c>
      <c r="C141">
        <v>0</v>
      </c>
      <c r="D141" t="str">
        <f t="shared" si="6"/>
        <v>Double</v>
      </c>
      <c r="E141" t="str">
        <f t="shared" si="7"/>
        <v>Public PBS_nb_truies As Double</v>
      </c>
      <c r="F141" t="str">
        <f t="shared" si="8"/>
        <v>PBS_nb_truies = ws.Range("PBS_nb_truies").Value</v>
      </c>
    </row>
    <row r="142" spans="1:6" x14ac:dyDescent="0.25">
      <c r="A142" t="s">
        <v>293</v>
      </c>
      <c r="B142" t="s">
        <v>350</v>
      </c>
      <c r="C142">
        <v>0</v>
      </c>
      <c r="D142" t="str">
        <f t="shared" si="6"/>
        <v>Double</v>
      </c>
      <c r="E142" t="str">
        <f t="shared" si="7"/>
        <v>Public PBS_nb_volailles_chair As Double</v>
      </c>
      <c r="F142" t="str">
        <f t="shared" si="8"/>
        <v>PBS_nb_volailles_chair = ws.Range("PBS_nb_volailles_chair").Value</v>
      </c>
    </row>
    <row r="143" spans="1:6" x14ac:dyDescent="0.25">
      <c r="A143" t="s">
        <v>293</v>
      </c>
      <c r="B143" t="s">
        <v>351</v>
      </c>
      <c r="C143">
        <v>0</v>
      </c>
      <c r="D143" t="str">
        <f t="shared" si="6"/>
        <v>Double</v>
      </c>
      <c r="E143" t="str">
        <f t="shared" si="7"/>
        <v>Public PBS_nb_autruches As Double</v>
      </c>
      <c r="F143" t="str">
        <f t="shared" si="8"/>
        <v>PBS_nb_autruches = ws.Range("PBS_nb_autruches").Value</v>
      </c>
    </row>
    <row r="144" spans="1:6" x14ac:dyDescent="0.25">
      <c r="A144" t="s">
        <v>293</v>
      </c>
      <c r="B144" t="s">
        <v>352</v>
      </c>
      <c r="C144">
        <v>0</v>
      </c>
      <c r="D144" t="str">
        <f t="shared" si="6"/>
        <v>Double</v>
      </c>
      <c r="E144" t="str">
        <f t="shared" si="7"/>
        <v>Public PBS_nb_cailles_pigeons As Double</v>
      </c>
      <c r="F144" t="str">
        <f t="shared" si="8"/>
        <v>PBS_nb_cailles_pigeons = ws.Range("PBS_nb_cailles_pigeons").Value</v>
      </c>
    </row>
    <row r="145" spans="1:18" x14ac:dyDescent="0.25">
      <c r="A145" t="s">
        <v>293</v>
      </c>
      <c r="B145" t="s">
        <v>353</v>
      </c>
      <c r="C145">
        <v>0</v>
      </c>
      <c r="D145" t="str">
        <f t="shared" si="6"/>
        <v>Double</v>
      </c>
      <c r="E145" t="str">
        <f t="shared" si="7"/>
        <v>Public PBS_nb_volailles_pondeuses_conso As Double</v>
      </c>
      <c r="F145" t="str">
        <f t="shared" si="8"/>
        <v>PBS_nb_volailles_pondeuses_conso = ws.Range("PBS_nb_volailles_pondeuses_conso").Value</v>
      </c>
    </row>
    <row r="146" spans="1:18" x14ac:dyDescent="0.25">
      <c r="A146" t="s">
        <v>293</v>
      </c>
      <c r="B146" t="s">
        <v>354</v>
      </c>
      <c r="C146">
        <v>0</v>
      </c>
      <c r="D146" t="str">
        <f t="shared" si="6"/>
        <v>Double</v>
      </c>
      <c r="E146" t="str">
        <f t="shared" si="7"/>
        <v>Public PBS_nb_volailles_oeufs_couver As Double</v>
      </c>
      <c r="F146" t="str">
        <f t="shared" si="8"/>
        <v>PBS_nb_volailles_oeufs_couver = ws.Range("PBS_nb_volailles_oeufs_couver").Value</v>
      </c>
    </row>
    <row r="147" spans="1:18" x14ac:dyDescent="0.25">
      <c r="A147" t="s">
        <v>293</v>
      </c>
      <c r="B147" t="s">
        <v>355</v>
      </c>
      <c r="C147">
        <v>0</v>
      </c>
      <c r="D147" t="str">
        <f t="shared" si="6"/>
        <v>Double</v>
      </c>
      <c r="E147" t="str">
        <f t="shared" si="7"/>
        <v>Public PBS_nb_poulettes As Double</v>
      </c>
      <c r="F147" t="str">
        <f t="shared" si="8"/>
        <v>PBS_nb_poulettes = ws.Range("PBS_nb_poulettes").Value</v>
      </c>
    </row>
    <row r="148" spans="1:18" x14ac:dyDescent="0.25">
      <c r="A148" t="s">
        <v>293</v>
      </c>
      <c r="B148" t="s">
        <v>356</v>
      </c>
      <c r="C148">
        <v>0</v>
      </c>
      <c r="D148" t="str">
        <f t="shared" si="6"/>
        <v>Double</v>
      </c>
      <c r="E148" t="str">
        <f t="shared" si="7"/>
        <v>Public PBS_nb_volailles_pondeuses_repro As Double</v>
      </c>
      <c r="F148" t="str">
        <f t="shared" si="8"/>
        <v>PBS_nb_volailles_pondeuses_repro = ws.Range("PBS_nb_volailles_pondeuses_repro").Value</v>
      </c>
    </row>
    <row r="149" spans="1:18" x14ac:dyDescent="0.25">
      <c r="A149" t="s">
        <v>293</v>
      </c>
      <c r="B149" t="s">
        <v>357</v>
      </c>
      <c r="C149">
        <v>0</v>
      </c>
      <c r="D149" t="str">
        <f t="shared" si="6"/>
        <v>Double</v>
      </c>
      <c r="E149" t="str">
        <f t="shared" si="7"/>
        <v>Public PBS_nb_volailles_pondeuses As Double</v>
      </c>
      <c r="F149" t="str">
        <f t="shared" si="8"/>
        <v>PBS_nb_volailles_pondeuses = ws.Range("PBS_nb_volailles_pondeuses").Value</v>
      </c>
    </row>
    <row r="150" spans="1:18" x14ac:dyDescent="0.25">
      <c r="A150" t="s">
        <v>293</v>
      </c>
      <c r="B150" t="s">
        <v>257</v>
      </c>
      <c r="C150">
        <v>0</v>
      </c>
      <c r="D150" t="str">
        <f t="shared" si="6"/>
        <v>Double</v>
      </c>
      <c r="E150" t="str">
        <f t="shared" si="7"/>
        <v>Public tot_pbs As Double</v>
      </c>
      <c r="F150" t="str">
        <f t="shared" si="8"/>
        <v>tot_pbs = ws.Range("tot_pbs").Value</v>
      </c>
    </row>
    <row r="152" spans="1:18" x14ac:dyDescent="0.25">
      <c r="A152" t="s">
        <v>358</v>
      </c>
      <c r="B152" t="s">
        <v>359</v>
      </c>
      <c r="C152">
        <v>0</v>
      </c>
      <c r="D152" t="str">
        <f t="shared" si="6"/>
        <v>Double</v>
      </c>
      <c r="E152" t="str">
        <f t="shared" si="7"/>
        <v>Public sau_gc As Double</v>
      </c>
      <c r="O152" t="s">
        <v>360</v>
      </c>
      <c r="P152" t="s">
        <v>107</v>
      </c>
      <c r="Q152" t="s">
        <v>360</v>
      </c>
      <c r="R152" t="s">
        <v>103</v>
      </c>
    </row>
    <row r="153" spans="1:18" x14ac:dyDescent="0.25">
      <c r="A153" t="s">
        <v>358</v>
      </c>
      <c r="B153" t="s">
        <v>361</v>
      </c>
      <c r="C153">
        <v>0</v>
      </c>
      <c r="D153" t="str">
        <f t="shared" si="6"/>
        <v>Double</v>
      </c>
      <c r="E153" t="str">
        <f t="shared" si="7"/>
        <v>Public sau_tot_fruitiers As Double</v>
      </c>
    </row>
    <row r="154" spans="1:18" x14ac:dyDescent="0.25">
      <c r="A154" t="s">
        <v>358</v>
      </c>
      <c r="B154" t="s">
        <v>362</v>
      </c>
      <c r="C154">
        <v>0</v>
      </c>
      <c r="D154" t="str">
        <f t="shared" si="6"/>
        <v>Double</v>
      </c>
      <c r="E154" t="str">
        <f t="shared" si="7"/>
        <v>Public sau_vigne_cuve As Double</v>
      </c>
    </row>
    <row r="155" spans="1:18" x14ac:dyDescent="0.25">
      <c r="A155" t="s">
        <v>358</v>
      </c>
      <c r="B155" t="s">
        <v>363</v>
      </c>
      <c r="C155">
        <v>0</v>
      </c>
      <c r="D155" t="str">
        <f t="shared" si="6"/>
        <v>Double</v>
      </c>
      <c r="E155" t="str">
        <f t="shared" si="7"/>
        <v>Public sau_tot_cul_permanentes As Double</v>
      </c>
    </row>
    <row r="156" spans="1:18" x14ac:dyDescent="0.25">
      <c r="A156" t="s">
        <v>358</v>
      </c>
      <c r="B156" t="s">
        <v>364</v>
      </c>
      <c r="C156">
        <v>0</v>
      </c>
      <c r="D156" t="str">
        <f t="shared" si="6"/>
        <v>Double</v>
      </c>
      <c r="E156" t="str">
        <f t="shared" si="7"/>
        <v>Public ratio_sau_lpc_sur_tot As Double</v>
      </c>
    </row>
    <row r="157" spans="1:18" x14ac:dyDescent="0.25">
      <c r="A157" t="s">
        <v>358</v>
      </c>
      <c r="B157" t="s">
        <v>365</v>
      </c>
      <c r="C157">
        <v>0</v>
      </c>
      <c r="D157" t="str">
        <f t="shared" si="6"/>
        <v>Double</v>
      </c>
      <c r="E157" t="str">
        <f t="shared" si="7"/>
        <v>Public ratio_forets_sur_tot As Double</v>
      </c>
    </row>
    <row r="158" spans="1:18" x14ac:dyDescent="0.25">
      <c r="A158" t="s">
        <v>358</v>
      </c>
      <c r="B158" t="s">
        <v>366</v>
      </c>
      <c r="C158">
        <v>0</v>
      </c>
      <c r="D158" t="str">
        <f t="shared" si="6"/>
        <v>Double</v>
      </c>
      <c r="E158" t="str">
        <f t="shared" si="7"/>
        <v>Public nb_vaches As Double</v>
      </c>
    </row>
    <row r="159" spans="1:18" x14ac:dyDescent="0.25">
      <c r="A159" t="s">
        <v>358</v>
      </c>
      <c r="B159" t="s">
        <v>222</v>
      </c>
      <c r="C159">
        <v>0</v>
      </c>
      <c r="D159" t="str">
        <f t="shared" si="6"/>
        <v>Double</v>
      </c>
      <c r="E159" t="str">
        <f t="shared" si="7"/>
        <v>Public nb_brebis As Double</v>
      </c>
    </row>
    <row r="160" spans="1:18" x14ac:dyDescent="0.25">
      <c r="A160" t="s">
        <v>358</v>
      </c>
      <c r="B160" t="s">
        <v>367</v>
      </c>
      <c r="C160">
        <v>0</v>
      </c>
      <c r="D160" t="str">
        <f t="shared" si="6"/>
        <v>Double</v>
      </c>
      <c r="E160" t="str">
        <f t="shared" si="7"/>
        <v>Public tot_equin As Double</v>
      </c>
    </row>
    <row r="161" spans="1:5" x14ac:dyDescent="0.25">
      <c r="A161" t="s">
        <v>358</v>
      </c>
      <c r="B161" t="s">
        <v>368</v>
      </c>
      <c r="C161">
        <v>0</v>
      </c>
      <c r="D161" t="str">
        <f t="shared" si="6"/>
        <v>Double</v>
      </c>
      <c r="E161" t="str">
        <f t="shared" si="7"/>
        <v>Public sau_fibre_tot As Double</v>
      </c>
    </row>
    <row r="162" spans="1:5" x14ac:dyDescent="0.25">
      <c r="A162" t="s">
        <v>358</v>
      </c>
      <c r="B162" t="s">
        <v>131</v>
      </c>
      <c r="C162">
        <v>0</v>
      </c>
      <c r="D162" t="str">
        <f t="shared" si="6"/>
        <v>Double</v>
      </c>
      <c r="E162" t="str">
        <f t="shared" si="7"/>
        <v>Public sau_leg_serre As Double</v>
      </c>
    </row>
    <row r="163" spans="1:5" x14ac:dyDescent="0.25">
      <c r="A163" t="s">
        <v>358</v>
      </c>
      <c r="B163" t="s">
        <v>369</v>
      </c>
      <c r="C163">
        <v>0</v>
      </c>
      <c r="D163" t="str">
        <f t="shared" si="6"/>
        <v>Double</v>
      </c>
      <c r="E163" t="str">
        <f t="shared" si="7"/>
        <v>Public sau_arboriculture As Double</v>
      </c>
    </row>
    <row r="164" spans="1:5" x14ac:dyDescent="0.25">
      <c r="A164" t="s">
        <v>358</v>
      </c>
      <c r="B164" t="s">
        <v>370</v>
      </c>
      <c r="C164">
        <v>0</v>
      </c>
      <c r="D164" t="str">
        <f t="shared" si="6"/>
        <v>Double</v>
      </c>
      <c r="E164" t="str">
        <f t="shared" si="7"/>
        <v>Public sau_fruit As Double</v>
      </c>
    </row>
    <row r="165" spans="1:5" x14ac:dyDescent="0.25">
      <c r="A165" t="s">
        <v>358</v>
      </c>
      <c r="B165" t="s">
        <v>251</v>
      </c>
      <c r="C165">
        <v>0</v>
      </c>
      <c r="D165" t="str">
        <f t="shared" si="6"/>
        <v>Double</v>
      </c>
      <c r="E165" t="str">
        <f t="shared" si="7"/>
        <v>Public nb_volailles_pondeuses As Double</v>
      </c>
    </row>
    <row r="166" spans="1:5" x14ac:dyDescent="0.25">
      <c r="A166" t="s">
        <v>358</v>
      </c>
      <c r="B166" t="s">
        <v>371</v>
      </c>
      <c r="C166">
        <v>0</v>
      </c>
      <c r="D166" t="str">
        <f t="shared" si="6"/>
        <v>Double</v>
      </c>
      <c r="E166" t="str">
        <f t="shared" si="7"/>
        <v>Public sortie_veaux_4_10mois As Double</v>
      </c>
    </row>
    <row r="167" spans="1:5" x14ac:dyDescent="0.25">
      <c r="A167" t="s">
        <v>358</v>
      </c>
      <c r="B167" t="s">
        <v>372</v>
      </c>
      <c r="C167">
        <v>0</v>
      </c>
      <c r="D167" t="str">
        <f t="shared" si="6"/>
        <v>Double</v>
      </c>
      <c r="E167" t="str">
        <f t="shared" si="7"/>
        <v>Public sortie_male_plus_11mois As Double</v>
      </c>
    </row>
    <row r="168" spans="1:5" x14ac:dyDescent="0.25">
      <c r="A168" t="s">
        <v>358</v>
      </c>
      <c r="B168" t="s">
        <v>373</v>
      </c>
      <c r="C168">
        <v>0</v>
      </c>
      <c r="D168" t="str">
        <f t="shared" si="6"/>
        <v>Double</v>
      </c>
      <c r="E168" t="str">
        <f t="shared" si="7"/>
        <v>Public sortie_male_sup_4mois As Double</v>
      </c>
    </row>
    <row r="169" spans="1:5" x14ac:dyDescent="0.25">
      <c r="A169" t="s">
        <v>358</v>
      </c>
      <c r="B169" t="s">
        <v>374</v>
      </c>
      <c r="C169">
        <v>1</v>
      </c>
      <c r="D169" t="str">
        <f t="shared" si="6"/>
        <v>Double</v>
      </c>
      <c r="E169" t="str">
        <f>"Public "&amp;B169&amp;" As "&amp;D169</f>
        <v>Public sau_horticulture As Double</v>
      </c>
    </row>
    <row r="171" spans="1:5" x14ac:dyDescent="0.25">
      <c r="A171" t="s">
        <v>375</v>
      </c>
      <c r="B171" t="s">
        <v>376</v>
      </c>
      <c r="C171">
        <v>0</v>
      </c>
      <c r="D171" t="str">
        <f t="shared" si="6"/>
        <v>Double</v>
      </c>
      <c r="E171" t="str">
        <f t="shared" si="7"/>
        <v>Public PBS_prod_animales As Double</v>
      </c>
    </row>
    <row r="172" spans="1:5" x14ac:dyDescent="0.25">
      <c r="A172" t="s">
        <v>375</v>
      </c>
      <c r="B172" t="s">
        <v>377</v>
      </c>
      <c r="C172">
        <v>0</v>
      </c>
      <c r="D172" t="str">
        <f t="shared" si="6"/>
        <v>Double</v>
      </c>
      <c r="E172" t="str">
        <f t="shared" si="7"/>
        <v>Public PBS_gc As Double</v>
      </c>
    </row>
    <row r="173" spans="1:5" x14ac:dyDescent="0.25">
      <c r="A173" t="s">
        <v>375</v>
      </c>
      <c r="B173" t="s">
        <v>378</v>
      </c>
      <c r="C173">
        <v>0</v>
      </c>
      <c r="D173" t="str">
        <f t="shared" si="6"/>
        <v>Double</v>
      </c>
      <c r="E173" t="str">
        <f t="shared" si="7"/>
        <v>Public PBS_arboriculture As Double</v>
      </c>
    </row>
    <row r="174" spans="1:5" x14ac:dyDescent="0.25">
      <c r="A174" t="s">
        <v>375</v>
      </c>
      <c r="B174" t="s">
        <v>379</v>
      </c>
      <c r="C174">
        <v>0</v>
      </c>
      <c r="D174" t="str">
        <f t="shared" si="6"/>
        <v>Double</v>
      </c>
      <c r="E174" t="str">
        <f t="shared" si="7"/>
        <v>Public PBS_maraichage As Double</v>
      </c>
    </row>
    <row r="175" spans="1:5" x14ac:dyDescent="0.25">
      <c r="A175" t="s">
        <v>375</v>
      </c>
      <c r="B175" t="s">
        <v>380</v>
      </c>
      <c r="C175">
        <v>0</v>
      </c>
      <c r="D175" t="str">
        <f t="shared" si="6"/>
        <v>Double</v>
      </c>
      <c r="E175" t="str">
        <f t="shared" si="7"/>
        <v>Public PBS_sau_vigne_cuve As Double</v>
      </c>
    </row>
    <row r="177" spans="1:5" x14ac:dyDescent="0.25">
      <c r="A177" t="s">
        <v>381</v>
      </c>
      <c r="B177" t="s">
        <v>382</v>
      </c>
      <c r="C177">
        <v>0</v>
      </c>
      <c r="D177" t="str">
        <f t="shared" si="6"/>
        <v>Double</v>
      </c>
      <c r="E177" t="str">
        <f t="shared" si="7"/>
        <v>Public ugb_bovins_viande As Double</v>
      </c>
    </row>
    <row r="178" spans="1:5" x14ac:dyDescent="0.25">
      <c r="A178" t="s">
        <v>381</v>
      </c>
      <c r="B178" t="s">
        <v>383</v>
      </c>
      <c r="C178">
        <v>0</v>
      </c>
      <c r="D178" t="str">
        <f t="shared" si="6"/>
        <v>Double</v>
      </c>
      <c r="E178" t="str">
        <f t="shared" si="7"/>
        <v>Public ugb_bovins_lait As Double</v>
      </c>
    </row>
    <row r="179" spans="1:5" x14ac:dyDescent="0.25">
      <c r="A179" t="s">
        <v>381</v>
      </c>
      <c r="B179" t="s">
        <v>384</v>
      </c>
      <c r="C179">
        <v>0</v>
      </c>
      <c r="D179" t="str">
        <f t="shared" si="6"/>
        <v>Double</v>
      </c>
      <c r="E179" t="str">
        <f t="shared" si="7"/>
        <v>Public ugb_bovins As Double</v>
      </c>
    </row>
    <row r="180" spans="1:5" x14ac:dyDescent="0.25">
      <c r="A180" t="s">
        <v>381</v>
      </c>
      <c r="B180" t="s">
        <v>385</v>
      </c>
      <c r="C180">
        <v>0</v>
      </c>
      <c r="D180" t="str">
        <f t="shared" si="6"/>
        <v>Double</v>
      </c>
      <c r="E180" t="str">
        <f t="shared" si="7"/>
        <v>Public ugb_brebis_viande As Double</v>
      </c>
    </row>
    <row r="181" spans="1:5" x14ac:dyDescent="0.25">
      <c r="A181" t="s">
        <v>381</v>
      </c>
      <c r="B181" t="s">
        <v>386</v>
      </c>
      <c r="C181">
        <v>0</v>
      </c>
      <c r="D181" t="str">
        <f t="shared" si="6"/>
        <v>Double</v>
      </c>
      <c r="E181" t="str">
        <f t="shared" si="7"/>
        <v>Public ugb_brebis_lait As Double</v>
      </c>
    </row>
    <row r="182" spans="1:5" x14ac:dyDescent="0.25">
      <c r="A182" t="s">
        <v>381</v>
      </c>
      <c r="B182" t="s">
        <v>387</v>
      </c>
      <c r="C182">
        <v>0</v>
      </c>
      <c r="D182" t="str">
        <f t="shared" si="6"/>
        <v>Double</v>
      </c>
      <c r="E182" t="str">
        <f t="shared" si="7"/>
        <v>Public ugb_caprins_lait As Double</v>
      </c>
    </row>
    <row r="183" spans="1:5" x14ac:dyDescent="0.25">
      <c r="A183" t="s">
        <v>381</v>
      </c>
      <c r="B183" t="s">
        <v>388</v>
      </c>
      <c r="C183">
        <v>0</v>
      </c>
      <c r="D183" t="str">
        <f t="shared" si="6"/>
        <v>Double</v>
      </c>
      <c r="E183" t="str">
        <f t="shared" si="7"/>
        <v>Public ugb_chevaux_trait As Double</v>
      </c>
    </row>
    <row r="184" spans="1:5" x14ac:dyDescent="0.25">
      <c r="A184" t="s">
        <v>381</v>
      </c>
      <c r="B184" t="s">
        <v>389</v>
      </c>
      <c r="C184">
        <v>0</v>
      </c>
      <c r="D184" t="str">
        <f t="shared" si="6"/>
        <v>Double</v>
      </c>
      <c r="E184" t="str">
        <f t="shared" si="7"/>
        <v>Public ugb_herbi_viande As Double</v>
      </c>
    </row>
    <row r="185" spans="1:5" x14ac:dyDescent="0.25">
      <c r="A185" t="s">
        <v>381</v>
      </c>
      <c r="B185" t="s">
        <v>390</v>
      </c>
      <c r="C185">
        <v>0</v>
      </c>
      <c r="D185" t="str">
        <f t="shared" si="6"/>
        <v>Double</v>
      </c>
      <c r="E185" t="str">
        <f t="shared" si="7"/>
        <v>Public ugb_lait As Double</v>
      </c>
    </row>
    <row r="186" spans="1:5" x14ac:dyDescent="0.25">
      <c r="A186" t="s">
        <v>381</v>
      </c>
      <c r="B186" t="s">
        <v>391</v>
      </c>
      <c r="C186">
        <v>0</v>
      </c>
      <c r="D186" t="str">
        <f t="shared" si="6"/>
        <v>Double</v>
      </c>
      <c r="E186" t="str">
        <f t="shared" si="7"/>
        <v>Public ugb_tot As Double</v>
      </c>
    </row>
    <row r="188" spans="1:5" x14ac:dyDescent="0.25">
      <c r="A188" t="s">
        <v>392</v>
      </c>
      <c r="B188" t="s">
        <v>393</v>
      </c>
      <c r="C188" t="s">
        <v>283</v>
      </c>
      <c r="D188" t="str">
        <f t="shared" si="6"/>
        <v>Boolean</v>
      </c>
      <c r="E188" t="str">
        <f>"Public "&amp;B188&amp;" As "&amp;D188</f>
        <v>Public maraichage_legumiers_significatif As Boolean</v>
      </c>
    </row>
    <row r="189" spans="1:5" x14ac:dyDescent="0.25">
      <c r="A189" t="s">
        <v>392</v>
      </c>
      <c r="B189" t="s">
        <v>394</v>
      </c>
      <c r="C189" t="s">
        <v>283</v>
      </c>
      <c r="D189" t="str">
        <f t="shared" si="6"/>
        <v>Boolean</v>
      </c>
      <c r="E189" t="str">
        <f>"Public "&amp;B189&amp;" As "&amp;D189</f>
        <v>Public grandes_cultures_significatif As Boolean</v>
      </c>
    </row>
    <row r="190" spans="1:5" x14ac:dyDescent="0.25">
      <c r="A190" t="s">
        <v>392</v>
      </c>
      <c r="B190" t="s">
        <v>395</v>
      </c>
      <c r="C190" t="s">
        <v>283</v>
      </c>
      <c r="D190" t="str">
        <f t="shared" si="6"/>
        <v>Boolean</v>
      </c>
      <c r="E190" t="str">
        <f t="shared" ref="E190:E211" si="9">"Public "&amp;B190&amp;" As "&amp;D190</f>
        <v>Public cultures_industrielles_significatif As Boolean</v>
      </c>
    </row>
    <row r="191" spans="1:5" x14ac:dyDescent="0.25">
      <c r="A191" t="s">
        <v>392</v>
      </c>
      <c r="B191" t="s">
        <v>396</v>
      </c>
      <c r="C191" t="s">
        <v>283</v>
      </c>
      <c r="D191" t="str">
        <f t="shared" si="6"/>
        <v>Boolean</v>
      </c>
      <c r="E191" t="str">
        <f t="shared" si="9"/>
        <v>Public viticulture_significatif As Boolean</v>
      </c>
    </row>
    <row r="192" spans="1:5" x14ac:dyDescent="0.25">
      <c r="A192" t="s">
        <v>392</v>
      </c>
      <c r="B192" t="s">
        <v>397</v>
      </c>
      <c r="C192" t="s">
        <v>283</v>
      </c>
      <c r="D192" t="str">
        <f t="shared" si="6"/>
        <v>Boolean</v>
      </c>
      <c r="E192" t="str">
        <f t="shared" si="9"/>
        <v>Public fruits_significatif As Boolean</v>
      </c>
    </row>
    <row r="193" spans="1:5" x14ac:dyDescent="0.25">
      <c r="A193" t="s">
        <v>392</v>
      </c>
      <c r="B193" t="s">
        <v>398</v>
      </c>
      <c r="C193" t="s">
        <v>283</v>
      </c>
      <c r="D193" t="str">
        <f t="shared" si="6"/>
        <v>Boolean</v>
      </c>
      <c r="E193" t="str">
        <f t="shared" si="9"/>
        <v>Public culture_speciale_significatif As Boolean</v>
      </c>
    </row>
    <row r="194" spans="1:5" x14ac:dyDescent="0.25">
      <c r="A194" t="s">
        <v>392</v>
      </c>
      <c r="B194" t="s">
        <v>399</v>
      </c>
      <c r="C194" t="s">
        <v>283</v>
      </c>
      <c r="D194" t="str">
        <f t="shared" si="6"/>
        <v>Boolean</v>
      </c>
      <c r="E194" t="str">
        <f t="shared" si="9"/>
        <v>Public horticulture_significatif As Boolean</v>
      </c>
    </row>
    <row r="195" spans="1:5" x14ac:dyDescent="0.25">
      <c r="A195" t="s">
        <v>392</v>
      </c>
      <c r="B195" t="s">
        <v>400</v>
      </c>
      <c r="C195" t="s">
        <v>283</v>
      </c>
      <c r="D195" t="str">
        <f t="shared" si="6"/>
        <v>Boolean</v>
      </c>
      <c r="E195" t="str">
        <f t="shared" si="9"/>
        <v>Public pepiniere_significatif As Boolean</v>
      </c>
    </row>
    <row r="196" spans="1:5" x14ac:dyDescent="0.25">
      <c r="A196" t="s">
        <v>392</v>
      </c>
      <c r="B196" t="s">
        <v>401</v>
      </c>
      <c r="C196" t="s">
        <v>283</v>
      </c>
      <c r="D196" t="str">
        <f t="shared" ref="D196:D211" si="10">IF(C196="oui","Boolean",IF(C196="non","Boolean","Double"))</f>
        <v>Boolean</v>
      </c>
      <c r="E196" t="str">
        <f t="shared" si="9"/>
        <v>Public bois_foret_significatif As Boolean</v>
      </c>
    </row>
    <row r="197" spans="1:5" x14ac:dyDescent="0.25">
      <c r="A197" t="s">
        <v>392</v>
      </c>
      <c r="B197" t="s">
        <v>402</v>
      </c>
      <c r="C197" t="s">
        <v>283</v>
      </c>
      <c r="D197" t="str">
        <f t="shared" si="10"/>
        <v>Boolean</v>
      </c>
      <c r="E197" t="str">
        <f t="shared" si="9"/>
        <v>Public bovin_lait_significatif As Boolean</v>
      </c>
    </row>
    <row r="198" spans="1:5" x14ac:dyDescent="0.25">
      <c r="A198" t="s">
        <v>392</v>
      </c>
      <c r="B198" t="s">
        <v>403</v>
      </c>
      <c r="C198" t="s">
        <v>283</v>
      </c>
      <c r="D198" t="str">
        <f t="shared" si="10"/>
        <v>Boolean</v>
      </c>
      <c r="E198" t="str">
        <f t="shared" si="9"/>
        <v>Public ovin_lait_significatif As Boolean</v>
      </c>
    </row>
    <row r="199" spans="1:5" x14ac:dyDescent="0.25">
      <c r="A199" t="s">
        <v>392</v>
      </c>
      <c r="B199" t="s">
        <v>404</v>
      </c>
      <c r="C199" t="s">
        <v>283</v>
      </c>
      <c r="D199" t="str">
        <f t="shared" si="10"/>
        <v>Boolean</v>
      </c>
      <c r="E199" t="str">
        <f t="shared" si="9"/>
        <v>Public bovin_viande_significatif As Boolean</v>
      </c>
    </row>
    <row r="200" spans="1:5" x14ac:dyDescent="0.25">
      <c r="A200" t="s">
        <v>392</v>
      </c>
      <c r="B200" t="s">
        <v>405</v>
      </c>
      <c r="C200" t="s">
        <v>283</v>
      </c>
      <c r="D200" t="str">
        <f t="shared" si="10"/>
        <v>Boolean</v>
      </c>
      <c r="E200" t="str">
        <f t="shared" si="9"/>
        <v>Public ovin_viande_significatif As Boolean</v>
      </c>
    </row>
    <row r="201" spans="1:5" x14ac:dyDescent="0.25">
      <c r="A201" t="s">
        <v>392</v>
      </c>
      <c r="B201" t="s">
        <v>406</v>
      </c>
      <c r="C201" t="s">
        <v>283</v>
      </c>
      <c r="D201" t="str">
        <f t="shared" si="10"/>
        <v>Boolean</v>
      </c>
      <c r="E201" t="str">
        <f t="shared" si="9"/>
        <v>Public caprin_significatif As Boolean</v>
      </c>
    </row>
    <row r="202" spans="1:5" x14ac:dyDescent="0.25">
      <c r="A202" t="s">
        <v>392</v>
      </c>
      <c r="B202" t="s">
        <v>407</v>
      </c>
      <c r="C202" t="s">
        <v>283</v>
      </c>
      <c r="D202" t="str">
        <f t="shared" si="10"/>
        <v>Boolean</v>
      </c>
      <c r="E202" t="str">
        <f t="shared" si="9"/>
        <v>Public equin_significatif As Boolean</v>
      </c>
    </row>
    <row r="203" spans="1:5" x14ac:dyDescent="0.25">
      <c r="A203" t="s">
        <v>392</v>
      </c>
      <c r="B203" t="s">
        <v>408</v>
      </c>
      <c r="C203" t="s">
        <v>283</v>
      </c>
      <c r="D203" t="str">
        <f t="shared" si="10"/>
        <v>Boolean</v>
      </c>
      <c r="E203" t="str">
        <f t="shared" si="9"/>
        <v>Public jument_ponettes_significatif As Boolean</v>
      </c>
    </row>
    <row r="204" spans="1:5" x14ac:dyDescent="0.25">
      <c r="A204" t="s">
        <v>392</v>
      </c>
      <c r="B204" t="s">
        <v>409</v>
      </c>
      <c r="C204" t="s">
        <v>283</v>
      </c>
      <c r="D204" t="str">
        <f t="shared" si="10"/>
        <v>Boolean</v>
      </c>
      <c r="E204" t="str">
        <f t="shared" si="9"/>
        <v>Public herbivores_viande_significatif As Boolean</v>
      </c>
    </row>
    <row r="205" spans="1:5" x14ac:dyDescent="0.25">
      <c r="A205" t="s">
        <v>392</v>
      </c>
      <c r="B205" t="s">
        <v>410</v>
      </c>
      <c r="C205" t="s">
        <v>283</v>
      </c>
      <c r="D205" t="str">
        <f t="shared" si="10"/>
        <v>Boolean</v>
      </c>
      <c r="E205" t="str">
        <f t="shared" si="9"/>
        <v>Public lapin_significatif As Boolean</v>
      </c>
    </row>
    <row r="206" spans="1:5" x14ac:dyDescent="0.25">
      <c r="A206" t="s">
        <v>392</v>
      </c>
      <c r="B206" t="s">
        <v>411</v>
      </c>
      <c r="C206" t="s">
        <v>283</v>
      </c>
      <c r="D206" t="str">
        <f t="shared" si="10"/>
        <v>Boolean</v>
      </c>
      <c r="E206" t="str">
        <f t="shared" si="9"/>
        <v>Public porcin_significatif As Boolean</v>
      </c>
    </row>
    <row r="207" spans="1:5" x14ac:dyDescent="0.25">
      <c r="A207" t="s">
        <v>392</v>
      </c>
      <c r="B207" t="s">
        <v>412</v>
      </c>
      <c r="C207" t="s">
        <v>283</v>
      </c>
      <c r="D207" t="str">
        <f t="shared" si="10"/>
        <v>Boolean</v>
      </c>
      <c r="E207" t="str">
        <f t="shared" si="9"/>
        <v>Public volailles_chair_significatif As Boolean</v>
      </c>
    </row>
    <row r="208" spans="1:5" x14ac:dyDescent="0.25">
      <c r="A208" t="s">
        <v>392</v>
      </c>
      <c r="B208" t="s">
        <v>413</v>
      </c>
      <c r="C208" t="s">
        <v>283</v>
      </c>
      <c r="D208" t="str">
        <f t="shared" si="10"/>
        <v>Boolean</v>
      </c>
      <c r="E208" t="str">
        <f t="shared" si="9"/>
        <v>Public volailles_pondeuses_significatif As Boolean</v>
      </c>
    </row>
    <row r="209" spans="1:5" x14ac:dyDescent="0.25">
      <c r="A209" t="s">
        <v>392</v>
      </c>
      <c r="B209" t="s">
        <v>414</v>
      </c>
      <c r="C209" t="s">
        <v>283</v>
      </c>
      <c r="D209" t="str">
        <f t="shared" si="10"/>
        <v>Boolean</v>
      </c>
      <c r="E209" t="str">
        <f t="shared" si="9"/>
        <v>Public palmipedes_gras_significatif As Boolean</v>
      </c>
    </row>
    <row r="210" spans="1:5" x14ac:dyDescent="0.25">
      <c r="A210" t="s">
        <v>392</v>
      </c>
      <c r="B210" t="s">
        <v>415</v>
      </c>
      <c r="C210" t="s">
        <v>283</v>
      </c>
      <c r="D210" t="str">
        <f t="shared" si="10"/>
        <v>Boolean</v>
      </c>
      <c r="E210" t="str">
        <f t="shared" si="9"/>
        <v>Public granivore_significatif As Boolean</v>
      </c>
    </row>
    <row r="211" spans="1:5" x14ac:dyDescent="0.25">
      <c r="A211" t="s">
        <v>392</v>
      </c>
      <c r="B211" t="s">
        <v>416</v>
      </c>
      <c r="C211" t="s">
        <v>283</v>
      </c>
      <c r="D211" t="str">
        <f t="shared" si="10"/>
        <v>Boolean</v>
      </c>
      <c r="E211" t="str">
        <f t="shared" si="9"/>
        <v>Public apicole_significatif As Boolean</v>
      </c>
    </row>
  </sheetData>
  <dataValidations count="2">
    <dataValidation type="whole" allowBlank="1" showInputMessage="1" showErrorMessage="1" sqref="C77:C83 C42:C47 C49:C74" xr:uid="{1980CA58-417A-4889-AAF4-07F93FD31047}">
      <formula1>0</formula1>
      <formula2>100000</formula2>
    </dataValidation>
    <dataValidation type="list" allowBlank="1" showInputMessage="1" showErrorMessage="1" sqref="C75 C23:C24 C84 C48" xr:uid="{A4EA846D-DE03-4DB4-ACE9-68EE40EA632A}">
      <formula1>"oui,non"</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DF724-C2F4-4D11-958A-BEA827191075}">
  <sheetPr codeName="Feuil9"/>
  <dimension ref="A1:C213"/>
  <sheetViews>
    <sheetView topLeftCell="B1" workbookViewId="0">
      <selection activeCell="C2" sqref="C2"/>
    </sheetView>
  </sheetViews>
  <sheetFormatPr baseColWidth="10" defaultColWidth="11.42578125" defaultRowHeight="15" x14ac:dyDescent="0.25"/>
  <cols>
    <col min="1" max="1" width="26.5703125" customWidth="1"/>
    <col min="2" max="3" width="161.7109375" bestFit="1" customWidth="1"/>
  </cols>
  <sheetData>
    <row r="1" spans="1:3" x14ac:dyDescent="0.25">
      <c r="A1" t="s">
        <v>417</v>
      </c>
      <c r="B1" t="s">
        <v>418</v>
      </c>
      <c r="C1" t="s">
        <v>419</v>
      </c>
    </row>
    <row r="2" spans="1:3" x14ac:dyDescent="0.25">
      <c r="A2" t="s">
        <v>420</v>
      </c>
      <c r="B2" t="s">
        <v>421</v>
      </c>
      <c r="C2" t="str">
        <f>"Description : "&amp;correspondance_typo_code[[#This Row],[Nouveau nom]]</f>
        <v>Description : base INOSYS "Nouveau regard" (RA2020) : Petites, Moyennes et grandes exploitations + micro-exploitations repêchées</v>
      </c>
    </row>
    <row r="3" spans="1:3" x14ac:dyDescent="0.25">
      <c r="A3" t="s">
        <v>422</v>
      </c>
      <c r="B3" t="s">
        <v>423</v>
      </c>
      <c r="C3" t="str">
        <f>"Description : "&amp;correspondance_typo_code[[#This Row],[Nouveau nom]]</f>
        <v>Description : Micro-exploitations non repêchées</v>
      </c>
    </row>
    <row r="4" spans="1:3" x14ac:dyDescent="0.25">
      <c r="A4" t="s">
        <v>424</v>
      </c>
      <c r="B4" t="s">
        <v>425</v>
      </c>
      <c r="C4" t="str">
        <f>"Description : "&amp;correspondance_typo_code[[#This Row],[Nouveau nom]]</f>
        <v>Description : Exploitations spécialisées en élevages apicoles, équins hors boucherie ou élevages particuliers</v>
      </c>
    </row>
    <row r="5" spans="1:3" x14ac:dyDescent="0.25">
      <c r="A5" t="s">
        <v>426</v>
      </c>
      <c r="B5" t="s">
        <v>427</v>
      </c>
      <c r="C5" t="str">
        <f>"Description : "&amp;correspondance_typo_code[[#This Row],[Nouveau nom]]</f>
        <v>Description : Exploitations exclusivement végétales</v>
      </c>
    </row>
    <row r="6" spans="1:3" x14ac:dyDescent="0.25">
      <c r="A6" t="s">
        <v>428</v>
      </c>
      <c r="B6" t="s">
        <v>429</v>
      </c>
      <c r="C6" t="str">
        <f>"Description : "&amp;correspondance_typo_code[[#This Row],[Nouveau nom]]</f>
        <v>Description : Exploitations avec divers petits élevages</v>
      </c>
    </row>
    <row r="7" spans="1:3" x14ac:dyDescent="0.25">
      <c r="A7" t="s">
        <v>263</v>
      </c>
      <c r="B7" t="s">
        <v>430</v>
      </c>
      <c r="C7" t="str">
        <f>"Description : "&amp;correspondance_typo_code[[#This Row],[Nouveau nom]]</f>
        <v>Description : Exploitations avec élevages herbivores</v>
      </c>
    </row>
    <row r="8" spans="1:3" x14ac:dyDescent="0.25">
      <c r="A8" t="s">
        <v>431</v>
      </c>
      <c r="B8" t="s">
        <v>432</v>
      </c>
      <c r="C8" t="str">
        <f>"Description : "&amp;correspondance_typo_code[[#This Row],[Nouveau nom]]</f>
        <v>Description : Exploitations avec élevages granivores sans herbivore</v>
      </c>
    </row>
    <row r="9" spans="1:3" x14ac:dyDescent="0.25">
      <c r="A9" t="s">
        <v>433</v>
      </c>
      <c r="B9" t="s">
        <v>434</v>
      </c>
      <c r="C9" t="str">
        <f>"Description : "&amp;correspondance_typo_code[[#This Row],[Nouveau nom]]</f>
        <v>Description : Exploitations spécialisées d'élevage apicole</v>
      </c>
    </row>
    <row r="10" spans="1:3" x14ac:dyDescent="0.25">
      <c r="A10" t="s">
        <v>435</v>
      </c>
      <c r="B10" t="s">
        <v>436</v>
      </c>
      <c r="C10" t="str">
        <f>"Description : "&amp;correspondance_typo_code[[#This Row],[Nouveau nom]]</f>
        <v>Description : Exploitations spécialisées d'élevage équin hors boucherie</v>
      </c>
    </row>
    <row r="11" spans="1:3" x14ac:dyDescent="0.25">
      <c r="A11" t="s">
        <v>437</v>
      </c>
      <c r="B11" t="s">
        <v>438</v>
      </c>
      <c r="C11" t="str">
        <f>"Description : "&amp;correspondance_typo_code[[#This Row],[Nouveau nom]]</f>
        <v>Description : Exploitations spécialisées d'élevages particuliers</v>
      </c>
    </row>
    <row r="12" spans="1:3" x14ac:dyDescent="0.25">
      <c r="A12" t="s">
        <v>439</v>
      </c>
      <c r="B12" t="s">
        <v>440</v>
      </c>
      <c r="C12" t="str">
        <f>"Description : "&amp;correspondance_typo_code[[#This Row],[Nouveau nom]]</f>
        <v>Description : Exploitations spécialisées avec grandes cultures (COP, légumes secs, cultures industrielles)</v>
      </c>
    </row>
    <row r="13" spans="1:3" x14ac:dyDescent="0.25">
      <c r="A13" t="s">
        <v>441</v>
      </c>
      <c r="B13" t="s">
        <v>442</v>
      </c>
      <c r="C13" t="str">
        <f>"Description : "&amp;correspondance_typo_code[[#This Row],[Nouveau nom]]</f>
        <v>Description : Exploitations avec cultures pérennes et/ou cultures annuelles autres que grandes cultures</v>
      </c>
    </row>
    <row r="14" spans="1:3" x14ac:dyDescent="0.25">
      <c r="A14" t="s">
        <v>443</v>
      </c>
      <c r="B14" t="s">
        <v>444</v>
      </c>
      <c r="C14" t="str">
        <f>"Description : "&amp;correspondance_typo_code[[#This Row],[Nouveau nom]]</f>
        <v>Description : Exploitations spécialisées herbe, ou cultures pour production de biomasse ou matériaux</v>
      </c>
    </row>
    <row r="15" spans="1:3" x14ac:dyDescent="0.25">
      <c r="A15" t="s">
        <v>445</v>
      </c>
      <c r="B15" t="s">
        <v>446</v>
      </c>
      <c r="C15" t="str">
        <f>"Description : "&amp;correspondance_typo_code[[#This Row],[Nouveau nom]]</f>
        <v>Description : Exploitations avec élevages herbivores non laitiers</v>
      </c>
    </row>
    <row r="16" spans="1:3" x14ac:dyDescent="0.25">
      <c r="A16" t="s">
        <v>266</v>
      </c>
      <c r="B16" t="s">
        <v>447</v>
      </c>
      <c r="C16" t="str">
        <f>"Description : "&amp;correspondance_typo_code[[#This Row],[Nouveau nom]]</f>
        <v>Description : Exploitations avec élevages herbivores laitiers</v>
      </c>
    </row>
    <row r="17" spans="1:3" x14ac:dyDescent="0.25">
      <c r="A17" t="s">
        <v>448</v>
      </c>
      <c r="B17" t="s">
        <v>449</v>
      </c>
      <c r="C17" t="str">
        <f>"Description : "&amp;correspondance_typo_code[[#This Row],[Nouveau nom]]</f>
        <v>Description : Exploitations avec élevages exclusivement avicoles</v>
      </c>
    </row>
    <row r="18" spans="1:3" x14ac:dyDescent="0.25">
      <c r="A18" t="s">
        <v>450</v>
      </c>
      <c r="B18" t="s">
        <v>451</v>
      </c>
      <c r="C18" t="str">
        <f>"Description : "&amp;correspondance_typo_code[[#This Row],[Nouveau nom]]</f>
        <v>Description : Exploitations avec élevages exclusivement porcins</v>
      </c>
    </row>
    <row r="19" spans="1:3" x14ac:dyDescent="0.25">
      <c r="A19" t="s">
        <v>452</v>
      </c>
      <c r="B19" t="s">
        <v>453</v>
      </c>
      <c r="C19" t="str">
        <f>"Description : "&amp;correspondance_typo_code[[#This Row],[Nouveau nom]]</f>
        <v>Description : Exploitations avec élevages cunicoles et/ou polyélevages de granivores</v>
      </c>
    </row>
    <row r="20" spans="1:3" x14ac:dyDescent="0.25">
      <c r="A20" t="s">
        <v>454</v>
      </c>
      <c r="B20" t="s">
        <v>455</v>
      </c>
      <c r="C20" t="str">
        <f>"Description : "&amp;correspondance_typo_code[[#This Row],[Nouveau nom]]</f>
        <v>Description : Exploitation d'élevage apicole à plus de 200 ruches</v>
      </c>
    </row>
    <row r="21" spans="1:3" x14ac:dyDescent="0.25">
      <c r="A21" t="s">
        <v>456</v>
      </c>
      <c r="B21" t="s">
        <v>457</v>
      </c>
      <c r="C21" t="str">
        <f>"Description : "&amp;correspondance_typo_code[[#This Row],[Nouveau nom]]</f>
        <v>Description : Exploitations de polyculture-élevages exclusivement avicoles</v>
      </c>
    </row>
    <row r="22" spans="1:3" x14ac:dyDescent="0.25">
      <c r="A22" t="s">
        <v>458</v>
      </c>
      <c r="B22" t="s">
        <v>459</v>
      </c>
      <c r="C22" t="str">
        <f>"Description : "&amp;correspondance_typo_code[[#This Row],[Nouveau nom]]</f>
        <v xml:space="preserve">Description : NAT - Exploitation d'élevage apicole à plus de 200 ruches avec transformation </v>
      </c>
    </row>
    <row r="23" spans="1:3" x14ac:dyDescent="0.25">
      <c r="A23" t="s">
        <v>460</v>
      </c>
      <c r="B23" t="s">
        <v>461</v>
      </c>
      <c r="C23" t="str">
        <f>"Description : "&amp;correspondance_typo_code[[#This Row],[Nouveau nom]]</f>
        <v>Description : Exploitations spécialisées COP et/ou légumes secs</v>
      </c>
    </row>
    <row r="24" spans="1:3" x14ac:dyDescent="0.25">
      <c r="A24" t="s">
        <v>462</v>
      </c>
      <c r="B24" t="s">
        <v>463</v>
      </c>
      <c r="C24" t="str">
        <f>"Description : "&amp;correspondance_typo_code[[#This Row],[Nouveau nom]]</f>
        <v>Description : Exploitations COP/grandes cultures avec cultures industrielle</v>
      </c>
    </row>
    <row r="25" spans="1:3" x14ac:dyDescent="0.25">
      <c r="A25" t="s">
        <v>464</v>
      </c>
      <c r="B25" t="s">
        <v>465</v>
      </c>
      <c r="C25" t="str">
        <f>"Description : "&amp;correspondance_typo_code[[#This Row],[Nouveau nom]]</f>
        <v>Description : Exploitations végétales avec un atelier légumes frais, fraise ou melon significatif</v>
      </c>
    </row>
    <row r="26" spans="1:3" x14ac:dyDescent="0.25">
      <c r="A26" t="s">
        <v>466</v>
      </c>
      <c r="B26" t="s">
        <v>467</v>
      </c>
      <c r="C26" t="str">
        <f>"Description : "&amp;correspondance_typo_code[[#This Row],[Nouveau nom]]</f>
        <v>Description : Exploitations végétales avec un atelier fruitier significatif</v>
      </c>
    </row>
    <row r="27" spans="1:3" x14ac:dyDescent="0.25">
      <c r="A27" t="s">
        <v>468</v>
      </c>
      <c r="B27" t="s">
        <v>469</v>
      </c>
      <c r="C27" t="str">
        <f>"Description : "&amp;correspondance_typo_code[[#This Row],[Nouveau nom]]</f>
        <v xml:space="preserve">Description : NAT - Exploitation d'élevage apicole à plus de 200 ruches sans transformation </v>
      </c>
    </row>
    <row r="28" spans="1:3" x14ac:dyDescent="0.25">
      <c r="A28" t="s">
        <v>470</v>
      </c>
      <c r="B28" t="s">
        <v>471</v>
      </c>
      <c r="C28" t="str">
        <f>"Description : "&amp;correspondance_typo_code[[#This Row],[Nouveau nom]]</f>
        <v>Description : Exploitations végétales avec un atelier de cultures particulières significatif (PPAM, tabac, houblon, champignon, endives de forcage, truffiers)</v>
      </c>
    </row>
    <row r="29" spans="1:3" x14ac:dyDescent="0.25">
      <c r="A29" t="s">
        <v>472</v>
      </c>
      <c r="B29" t="s">
        <v>473</v>
      </c>
      <c r="C29" t="str">
        <f>"Description : "&amp;correspondance_typo_code[[#This Row],[Nouveau nom]]</f>
        <v>Description : Exploitations végétales mixtes</v>
      </c>
    </row>
    <row r="30" spans="1:3" x14ac:dyDescent="0.25">
      <c r="A30" t="s">
        <v>474</v>
      </c>
      <c r="B30" t="s">
        <v>475</v>
      </c>
      <c r="C30" t="str">
        <f>"Description : "&amp;correspondance_typo_code[[#This Row],[Nouveau nom]]</f>
        <v>Description : Exploitations d'élevage apicole entre 50 à 200 ruches</v>
      </c>
    </row>
    <row r="31" spans="1:3" x14ac:dyDescent="0.25">
      <c r="A31" t="s">
        <v>476</v>
      </c>
      <c r="B31" t="s">
        <v>477</v>
      </c>
      <c r="C31" t="str">
        <f>"Description : "&amp;correspondance_typo_code[[#This Row],[Nouveau nom]]</f>
        <v>Description : Exploitations de polyculture-élevages avec herbivores viandes</v>
      </c>
    </row>
    <row r="32" spans="1:3" x14ac:dyDescent="0.25">
      <c r="A32" t="s">
        <v>478</v>
      </c>
      <c r="B32" t="s">
        <v>479</v>
      </c>
      <c r="C32" t="str">
        <f>"Description : "&amp;correspondance_typo_code[[#This Row],[Nouveau nom]]</f>
        <v>Description : Exploitations spécialisées d'élevages avec herbivores viande</v>
      </c>
    </row>
    <row r="33" spans="1:3" x14ac:dyDescent="0.25">
      <c r="A33" t="s">
        <v>480</v>
      </c>
      <c r="B33" t="s">
        <v>481</v>
      </c>
      <c r="C33" t="str">
        <f>"Description : "&amp;correspondance_typo_code[[#This Row],[Nouveau nom]]</f>
        <v>Description : Exploitations de polyculture-élevages avec herbivores laitiers</v>
      </c>
    </row>
    <row r="34" spans="1:3" x14ac:dyDescent="0.25">
      <c r="A34" t="s">
        <v>268</v>
      </c>
      <c r="B34" t="s">
        <v>482</v>
      </c>
      <c r="C34" t="str">
        <f>"Description : "&amp;correspondance_typo_code[[#This Row],[Nouveau nom]]</f>
        <v>Description : Exploitations spécialisées d'élevages avec herbivores laitiers</v>
      </c>
    </row>
    <row r="35" spans="1:3" x14ac:dyDescent="0.25">
      <c r="A35" t="s">
        <v>483</v>
      </c>
      <c r="B35" t="s">
        <v>484</v>
      </c>
      <c r="C35" t="str">
        <f>"Description : "&amp;correspondance_typo_code[[#This Row],[Nouveau nom]]</f>
        <v xml:space="preserve">Description : NAT - Exploitation d'élevage apicole à moins de 200 ruches avec transformation </v>
      </c>
    </row>
    <row r="36" spans="1:3" x14ac:dyDescent="0.25">
      <c r="A36" t="s">
        <v>485</v>
      </c>
      <c r="B36" t="s">
        <v>486</v>
      </c>
      <c r="C36" t="str">
        <f>"Description : "&amp;correspondance_typo_code[[#This Row],[Nouveau nom]]</f>
        <v>Description : Exploitations spécialisées d'élevages avicoles</v>
      </c>
    </row>
    <row r="37" spans="1:3" x14ac:dyDescent="0.25">
      <c r="A37" t="s">
        <v>487</v>
      </c>
      <c r="B37" t="s">
        <v>488</v>
      </c>
      <c r="C37" t="str">
        <f>"Description : "&amp;correspondance_typo_code[[#This Row],[Nouveau nom]]</f>
        <v>Description : Exploitations de polyculture-élevages exclusivement porcin</v>
      </c>
    </row>
    <row r="38" spans="1:3" x14ac:dyDescent="0.25">
      <c r="A38" t="s">
        <v>489</v>
      </c>
      <c r="B38" t="s">
        <v>490</v>
      </c>
      <c r="C38" t="str">
        <f>"Description : "&amp;correspondance_typo_code[[#This Row],[Nouveau nom]]</f>
        <v>Description : Exploitations spécialisées d'élevages porcins</v>
      </c>
    </row>
    <row r="39" spans="1:3" x14ac:dyDescent="0.25">
      <c r="A39" t="s">
        <v>491</v>
      </c>
      <c r="B39" t="s">
        <v>492</v>
      </c>
      <c r="C39" t="str">
        <f>"Description : "&amp;correspondance_typo_code[[#This Row],[Nouveau nom]]</f>
        <v>Description : Exploitations de polyculture-élevages cunicoles et/ou polyélevages de granivores</v>
      </c>
    </row>
    <row r="40" spans="1:3" x14ac:dyDescent="0.25">
      <c r="A40" t="s">
        <v>493</v>
      </c>
      <c r="B40" t="s">
        <v>494</v>
      </c>
      <c r="C40" t="str">
        <f>"Description : "&amp;correspondance_typo_code[[#This Row],[Nouveau nom]]</f>
        <v>Description : Exploitations spécialisées d'élevages cunicoles ou polyélevages de granivores</v>
      </c>
    </row>
    <row r="41" spans="1:3" x14ac:dyDescent="0.25">
      <c r="A41" t="s">
        <v>495</v>
      </c>
      <c r="B41" t="s">
        <v>496</v>
      </c>
      <c r="C41" t="str">
        <f>"Description : "&amp;correspondance_typo_code[[#This Row],[Nouveau nom]]</f>
        <v xml:space="preserve">Description : NAT - Exploitation d'élevage apicole à moins de 200 ruches sans transformation </v>
      </c>
    </row>
    <row r="42" spans="1:3" x14ac:dyDescent="0.25">
      <c r="A42" t="s">
        <v>497</v>
      </c>
      <c r="B42" t="s">
        <v>498</v>
      </c>
      <c r="C42" t="str">
        <f>"Description : "&amp;correspondance_typo_code[[#This Row],[Nouveau nom]]</f>
        <v>Description : NAT - Exploitations équines avec activité de loisirs</v>
      </c>
    </row>
    <row r="43" spans="1:3" x14ac:dyDescent="0.25">
      <c r="A43" t="s">
        <v>499</v>
      </c>
      <c r="B43" t="s">
        <v>500</v>
      </c>
      <c r="C43" t="str">
        <f>"Description : "&amp;correspondance_typo_code[[#This Row],[Nouveau nom]]</f>
        <v>Description : NAT - Exploitations équines type fermes équestre et centres équestre</v>
      </c>
    </row>
    <row r="44" spans="1:3" x14ac:dyDescent="0.25">
      <c r="A44" t="s">
        <v>501</v>
      </c>
      <c r="B44" t="s">
        <v>502</v>
      </c>
      <c r="C44" t="str">
        <f>"Description : "&amp;correspondance_typo_code[[#This Row],[Nouveau nom]]</f>
        <v>Description : NAT - Exploitations équines avec activité de loisir chevaux lourds et ânes</v>
      </c>
    </row>
    <row r="45" spans="1:3" x14ac:dyDescent="0.25">
      <c r="A45" t="s">
        <v>503</v>
      </c>
      <c r="B45" t="s">
        <v>504</v>
      </c>
      <c r="C45" t="str">
        <f>"Description : "&amp;correspondance_typo_code[[#This Row],[Nouveau nom]]</f>
        <v>Description : NAT - Exploitations d'élevage équin sans activité de loisirs</v>
      </c>
    </row>
    <row r="46" spans="1:3" x14ac:dyDescent="0.25">
      <c r="A46" t="s">
        <v>505</v>
      </c>
      <c r="B46" t="s">
        <v>506</v>
      </c>
      <c r="C46" t="str">
        <f>"Description : "&amp;correspondance_typo_code[[#This Row],[Nouveau nom]]</f>
        <v>Description : NAT - Exploitations d'élevage équin spécialisé chevaux de selle</v>
      </c>
    </row>
    <row r="47" spans="1:3" x14ac:dyDescent="0.25">
      <c r="A47" t="s">
        <v>507</v>
      </c>
      <c r="B47" t="s">
        <v>508</v>
      </c>
      <c r="C47" t="str">
        <f>"Description : "&amp;correspondance_typo_code[[#This Row],[Nouveau nom]]</f>
        <v xml:space="preserve">Description : NAT - Exploitations d'élevage équin spécialisé chevaux de course </v>
      </c>
    </row>
    <row r="48" spans="1:3" x14ac:dyDescent="0.25">
      <c r="A48" t="s">
        <v>509</v>
      </c>
      <c r="B48" t="s">
        <v>510</v>
      </c>
      <c r="C48" t="str">
        <f>"Description : "&amp;correspondance_typo_code[[#This Row],[Nouveau nom]]</f>
        <v>Description : Exploitations spécialisées maraichage ou légumes sous serre et/ou abris</v>
      </c>
    </row>
    <row r="49" spans="1:3" x14ac:dyDescent="0.25">
      <c r="A49" t="s">
        <v>511</v>
      </c>
      <c r="B49" t="s">
        <v>512</v>
      </c>
      <c r="C49" t="str">
        <f>"Description : "&amp;correspondance_typo_code[[#This Row],[Nouveau nom]]</f>
        <v>Description : Exploitations spécialisées légumiers</v>
      </c>
    </row>
    <row r="50" spans="1:3" x14ac:dyDescent="0.25">
      <c r="A50" t="s">
        <v>513</v>
      </c>
      <c r="B50" t="s">
        <v>514</v>
      </c>
      <c r="C50" t="str">
        <f>"Description : "&amp;correspondance_typo_code[[#This Row],[Nouveau nom]]</f>
        <v>Description : NAT - Exploitations d'élevage équin spécialisées en élevage de chevaux lourds et autres équidés</v>
      </c>
    </row>
    <row r="51" spans="1:3" x14ac:dyDescent="0.25">
      <c r="A51" t="s">
        <v>515</v>
      </c>
      <c r="B51" t="s">
        <v>516</v>
      </c>
      <c r="C51" t="str">
        <f>"Description : "&amp;correspondance_typo_code[[#This Row],[Nouveau nom]]</f>
        <v>Description : Exploitations avec grandes cultures et fruitiers</v>
      </c>
    </row>
    <row r="52" spans="1:3" x14ac:dyDescent="0.25">
      <c r="A52" t="s">
        <v>517</v>
      </c>
      <c r="B52" t="s">
        <v>518</v>
      </c>
      <c r="C52" t="str">
        <f>"Description : "&amp;correspondance_typo_code[[#This Row],[Nouveau nom]]</f>
        <v>Description : NAT - Exploitations spécialisées COP et/ou légumes secs irriguées</v>
      </c>
    </row>
    <row r="53" spans="1:3" x14ac:dyDescent="0.25">
      <c r="A53" t="s">
        <v>519</v>
      </c>
      <c r="B53" t="s">
        <v>520</v>
      </c>
      <c r="C53" t="str">
        <f>"Description : "&amp;correspondance_typo_code[[#This Row],[Nouveau nom]]</f>
        <v>Description : Exploitations avec grandes cultures, horticultures et pépinières</v>
      </c>
    </row>
    <row r="54" spans="1:3" x14ac:dyDescent="0.25">
      <c r="A54" t="s">
        <v>521</v>
      </c>
      <c r="B54" t="s">
        <v>522</v>
      </c>
      <c r="C54" t="str">
        <f>"Description : "&amp;correspondance_typo_code[[#This Row],[Nouveau nom]]</f>
        <v>Description : NAT - Exploitations spécialisées COP et/ou légumes secs non irriguées</v>
      </c>
    </row>
    <row r="55" spans="1:3" x14ac:dyDescent="0.25">
      <c r="A55" t="s">
        <v>523</v>
      </c>
      <c r="B55" t="s">
        <v>524</v>
      </c>
      <c r="C55" t="str">
        <f>"Description : "&amp;correspondance_typo_code[[#This Row],[Nouveau nom]]</f>
        <v>Description : NAT - Exploitations spécialisées pommes de terre industrielles</v>
      </c>
    </row>
    <row r="56" spans="1:3" x14ac:dyDescent="0.25">
      <c r="A56" t="s">
        <v>525</v>
      </c>
      <c r="B56" t="s">
        <v>526</v>
      </c>
      <c r="C56" t="str">
        <f>"Description : "&amp;correspondance_typo_code[[#This Row],[Nouveau nom]]</f>
        <v>Description : Exploitations végétales avec moins de 20 ha de grandes cultures</v>
      </c>
    </row>
    <row r="57" spans="1:3" x14ac:dyDescent="0.25">
      <c r="A57" t="s">
        <v>527</v>
      </c>
      <c r="B57" t="s">
        <v>528</v>
      </c>
      <c r="C57" t="str">
        <f>"Description : "&amp;correspondance_typo_code[[#This Row],[Nouveau nom]]</f>
        <v>Description : Exploitations végétales avec plus de 20 ha de grandes cultures</v>
      </c>
    </row>
    <row r="58" spans="1:3" x14ac:dyDescent="0.25">
      <c r="A58" t="s">
        <v>529</v>
      </c>
      <c r="B58" t="s">
        <v>530</v>
      </c>
      <c r="C58" t="str">
        <f>"Description : "&amp;correspondance_typo_code[[#This Row],[Nouveau nom]]</f>
        <v>Description : Exploitations de polyculture-élevages herbivores viandes</v>
      </c>
    </row>
    <row r="59" spans="1:3" x14ac:dyDescent="0.25">
      <c r="A59" t="s">
        <v>531</v>
      </c>
      <c r="B59" t="s">
        <v>532</v>
      </c>
      <c r="C59" t="str">
        <f>"Description : "&amp;correspondance_typo_code[[#This Row],[Nouveau nom]]</f>
        <v>Description : Exploitations de polyculture-polyélevages herbivores viandes et granivores</v>
      </c>
    </row>
    <row r="60" spans="1:3" x14ac:dyDescent="0.25">
      <c r="A60" t="s">
        <v>533</v>
      </c>
      <c r="B60" t="s">
        <v>534</v>
      </c>
      <c r="C60" t="str">
        <f>"Description : "&amp;correspondance_typo_code[[#This Row],[Nouveau nom]]</f>
        <v>Description : Exploitations spécialisées d'élevages herbivores viandes</v>
      </c>
    </row>
    <row r="61" spans="1:3" x14ac:dyDescent="0.25">
      <c r="A61" t="s">
        <v>535</v>
      </c>
      <c r="B61" t="s">
        <v>536</v>
      </c>
      <c r="C61" t="str">
        <f>"Description : "&amp;correspondance_typo_code[[#This Row],[Nouveau nom]]</f>
        <v>Description : Exploitations de polyélevages herbivores viandes et granivores</v>
      </c>
    </row>
    <row r="62" spans="1:3" x14ac:dyDescent="0.25">
      <c r="A62" t="s">
        <v>537</v>
      </c>
      <c r="B62" t="s">
        <v>538</v>
      </c>
      <c r="C62" t="str">
        <f>"Description : "&amp;correspondance_typo_code[[#This Row],[Nouveau nom]]</f>
        <v>Description : Exploitations de polyculture-élevages herbivores laitiers</v>
      </c>
    </row>
    <row r="63" spans="1:3" x14ac:dyDescent="0.25">
      <c r="A63" t="s">
        <v>539</v>
      </c>
      <c r="B63" t="s">
        <v>540</v>
      </c>
      <c r="C63" t="str">
        <f>"Description : "&amp;correspondance_typo_code[[#This Row],[Nouveau nom]]</f>
        <v>Description : Exploitations de polyculture-polyélevages herbivores laitiers avec granivores et/ou herbivores viandes</v>
      </c>
    </row>
    <row r="64" spans="1:3" x14ac:dyDescent="0.25">
      <c r="A64" t="s">
        <v>541</v>
      </c>
      <c r="B64" t="s">
        <v>542</v>
      </c>
      <c r="C64" t="str">
        <f>"Description : "&amp;correspondance_typo_code[[#This Row],[Nouveau nom]]</f>
        <v>Description : Exploitations spécialisées d'élevages herbivores laitiers</v>
      </c>
    </row>
    <row r="65" spans="1:3" x14ac:dyDescent="0.25">
      <c r="A65" t="s">
        <v>270</v>
      </c>
      <c r="B65" t="s">
        <v>543</v>
      </c>
      <c r="C65" t="str">
        <f>"Description : "&amp;correspondance_typo_code[[#This Row],[Nouveau nom]]</f>
        <v>Description : Exploitations de polyélevages herbivores laitiers avec granivores et/ou herbivores viandes</v>
      </c>
    </row>
    <row r="66" spans="1:3" x14ac:dyDescent="0.25">
      <c r="A66" t="s">
        <v>544</v>
      </c>
      <c r="B66" t="s">
        <v>545</v>
      </c>
      <c r="C66" t="str">
        <f>"Description : "&amp;correspondance_typo_code[[#This Row],[Nouveau nom]]</f>
        <v>Description : NAT - Exploitations spécialisées d'élevages de volailles pondeuses</v>
      </c>
    </row>
    <row r="67" spans="1:3" x14ac:dyDescent="0.25">
      <c r="A67" t="s">
        <v>546</v>
      </c>
      <c r="B67" t="s">
        <v>547</v>
      </c>
      <c r="C67" t="str">
        <f>"Description : "&amp;correspondance_typo_code[[#This Row],[Nouveau nom]]</f>
        <v>Description : NAT - Exploitations spécialisées d'élevages de volailles de chair</v>
      </c>
    </row>
    <row r="68" spans="1:3" x14ac:dyDescent="0.25">
      <c r="A68" t="s">
        <v>548</v>
      </c>
      <c r="B68" t="s">
        <v>549</v>
      </c>
      <c r="C68" t="str">
        <f>"Description : "&amp;correspondance_typo_code[[#This Row],[Nouveau nom]]</f>
        <v>Description : NAT - Exploitations spécialisées d'élevages de palmipèdes gras</v>
      </c>
    </row>
    <row r="69" spans="1:3" x14ac:dyDescent="0.25">
      <c r="A69" t="s">
        <v>550</v>
      </c>
      <c r="B69" t="s">
        <v>551</v>
      </c>
      <c r="C69" t="str">
        <f>"Description : "&amp;correspondance_typo_code[[#This Row],[Nouveau nom]]</f>
        <v>Description : NAT - Exploitations spécialisées d'élevages avicoles multi-espèces</v>
      </c>
    </row>
    <row r="70" spans="1:3" x14ac:dyDescent="0.25">
      <c r="A70" t="s">
        <v>552</v>
      </c>
      <c r="B70" t="s">
        <v>553</v>
      </c>
      <c r="C70" t="str">
        <f>"Description : "&amp;correspondance_typo_code[[#This Row],[Nouveau nom]]</f>
        <v>Description : NAT - Exploitations spécialisées d'élevages porcins naisseurs</v>
      </c>
    </row>
    <row r="71" spans="1:3" x14ac:dyDescent="0.25">
      <c r="A71" t="s">
        <v>554</v>
      </c>
      <c r="B71" t="s">
        <v>555</v>
      </c>
      <c r="C71" t="str">
        <f>"Description : "&amp;correspondance_typo_code[[#This Row],[Nouveau nom]]</f>
        <v>Description : NAT - Exploitations spécialisées d'élevages porcins naisseurs - engraisseurs</v>
      </c>
    </row>
    <row r="72" spans="1:3" x14ac:dyDescent="0.25">
      <c r="A72" t="s">
        <v>556</v>
      </c>
      <c r="B72" t="s">
        <v>557</v>
      </c>
      <c r="C72" t="str">
        <f>"Description : "&amp;correspondance_typo_code[[#This Row],[Nouveau nom]]</f>
        <v>Description : NAT - Exploitations spécialisées d'élevages porcins engraisseurs</v>
      </c>
    </row>
    <row r="73" spans="1:3" x14ac:dyDescent="0.25">
      <c r="A73" t="s">
        <v>558</v>
      </c>
      <c r="B73" t="s">
        <v>559</v>
      </c>
      <c r="C73" t="str">
        <f>"Description : "&amp;correspondance_typo_code[[#This Row],[Nouveau nom]]</f>
        <v>Description : NAT - Exploitations spécialisées betteraves industrielles irriguées</v>
      </c>
    </row>
    <row r="74" spans="1:3" x14ac:dyDescent="0.25">
      <c r="A74" t="s">
        <v>560</v>
      </c>
      <c r="B74" t="s">
        <v>561</v>
      </c>
      <c r="C74" t="str">
        <f>"Description : "&amp;correspondance_typo_code[[#This Row],[Nouveau nom]]</f>
        <v>Description : NAT - Exploitations spécialisées betteraves industrielles non irriguées</v>
      </c>
    </row>
    <row r="75" spans="1:3" x14ac:dyDescent="0.25">
      <c r="A75" t="s">
        <v>562</v>
      </c>
      <c r="B75" t="s">
        <v>563</v>
      </c>
      <c r="C75" t="str">
        <f>"Description : "&amp;correspondance_typo_code[[#This Row],[Nouveau nom]]</f>
        <v>Description : NAT - Exploitations spécialisées lin industriel irrigué</v>
      </c>
    </row>
    <row r="76" spans="1:3" x14ac:dyDescent="0.25">
      <c r="A76" t="s">
        <v>564</v>
      </c>
      <c r="B76" t="s">
        <v>565</v>
      </c>
      <c r="C76" t="str">
        <f>"Description : "&amp;correspondance_typo_code[[#This Row],[Nouveau nom]]</f>
        <v>Description : NAT - Exploitations spécialisées lin industriel non irrigué</v>
      </c>
    </row>
    <row r="77" spans="1:3" x14ac:dyDescent="0.25">
      <c r="A77" t="s">
        <v>566</v>
      </c>
      <c r="B77" t="s">
        <v>567</v>
      </c>
      <c r="C77" t="str">
        <f>"Description : "&amp;correspondance_typo_code[[#This Row],[Nouveau nom]]</f>
        <v>Description : NAT - Exploitations pommes de terre industrielles irriguées</v>
      </c>
    </row>
    <row r="78" spans="1:3" x14ac:dyDescent="0.25">
      <c r="A78" t="s">
        <v>568</v>
      </c>
      <c r="B78" t="s">
        <v>569</v>
      </c>
      <c r="C78" t="str">
        <f>"Description : "&amp;correspondance_typo_code[[#This Row],[Nouveau nom]]</f>
        <v>Description : NAT - Exploitations pommes de terre industrielles non irriguées</v>
      </c>
    </row>
    <row r="79" spans="1:3" x14ac:dyDescent="0.25">
      <c r="A79" t="s">
        <v>570</v>
      </c>
      <c r="B79" t="s">
        <v>571</v>
      </c>
      <c r="C79" t="str">
        <f>"Description : "&amp;correspondance_typo_code[[#This Row],[Nouveau nom]]</f>
        <v>Description : NAT - Exploitations mixtes COP et/ou légumes secs avec cultures industrielles irriguées</v>
      </c>
    </row>
    <row r="80" spans="1:3" x14ac:dyDescent="0.25">
      <c r="A80" t="s">
        <v>572</v>
      </c>
      <c r="B80" t="s">
        <v>573</v>
      </c>
      <c r="C80" t="str">
        <f>"Description : "&amp;correspondance_typo_code[[#This Row],[Nouveau nom]]</f>
        <v>Description : NAT - Exploitations mixtes COP et/ou légumes secs avec cultures industrielles non irriguées</v>
      </c>
    </row>
    <row r="81" spans="1:3" x14ac:dyDescent="0.25">
      <c r="A81" t="s">
        <v>574</v>
      </c>
      <c r="B81" t="s">
        <v>575</v>
      </c>
      <c r="C81" t="str">
        <f>"Description : "&amp;correspondance_typo_code[[#This Row],[Nouveau nom]]</f>
        <v>Description : NAT - Exploitations spécialisées maraîchage avec serres chauffées</v>
      </c>
    </row>
    <row r="82" spans="1:3" x14ac:dyDescent="0.25">
      <c r="A82" t="s">
        <v>576</v>
      </c>
      <c r="B82" t="s">
        <v>577</v>
      </c>
      <c r="C82" t="str">
        <f>"Description : "&amp;correspondance_typo_code[[#This Row],[Nouveau nom]]</f>
        <v>Description : NAT - Exploitations spécialisées maraîchage avec serres froides ou abris hauts</v>
      </c>
    </row>
    <row r="83" spans="1:3" x14ac:dyDescent="0.25">
      <c r="A83" t="s">
        <v>578</v>
      </c>
      <c r="B83" t="s">
        <v>579</v>
      </c>
      <c r="C83" t="str">
        <f>"Description : "&amp;correspondance_typo_code[[#This Row],[Nouveau nom]]</f>
        <v>Description : NAT - Exploitations spécialisées maraîchage plein champs ou abris bas</v>
      </c>
    </row>
    <row r="84" spans="1:3" x14ac:dyDescent="0.25">
      <c r="A84" t="s">
        <v>580</v>
      </c>
      <c r="B84" t="s">
        <v>581</v>
      </c>
      <c r="C84" t="str">
        <f>"Description : "&amp;correspondance_typo_code[[#This Row],[Nouveau nom]]</f>
        <v>Description : NAT - Exploitations spécialisées légumiers multi-espèces</v>
      </c>
    </row>
    <row r="85" spans="1:3" x14ac:dyDescent="0.25">
      <c r="A85" t="s">
        <v>582</v>
      </c>
      <c r="B85" t="s">
        <v>583</v>
      </c>
      <c r="C85" t="str">
        <f>"Description : "&amp;correspondance_typo_code[[#This Row],[Nouveau nom]]</f>
        <v>Description : NAT - Exploitations de grandes cultures dominantes avec diversification légumes</v>
      </c>
    </row>
    <row r="86" spans="1:3" x14ac:dyDescent="0.25">
      <c r="A86" t="s">
        <v>584</v>
      </c>
      <c r="B86" t="s">
        <v>585</v>
      </c>
      <c r="C86" t="str">
        <f>"Description : "&amp;correspondance_typo_code[[#This Row],[Nouveau nom]]</f>
        <v>Description : NAT - Exploitations mixtes grandes cultures et légumes</v>
      </c>
    </row>
    <row r="87" spans="1:3" x14ac:dyDescent="0.25">
      <c r="A87" t="s">
        <v>586</v>
      </c>
      <c r="B87" t="s">
        <v>587</v>
      </c>
      <c r="C87" t="str">
        <f>"Description : "&amp;correspondance_typo_code[[#This Row],[Nouveau nom]]</f>
        <v>Description : NAT - Exploitations fruitières spécialisées fruits à pépins</v>
      </c>
    </row>
    <row r="88" spans="1:3" x14ac:dyDescent="0.25">
      <c r="A88" t="s">
        <v>588</v>
      </c>
      <c r="B88" t="s">
        <v>589</v>
      </c>
      <c r="C88" t="str">
        <f>"Description : "&amp;correspondance_typo_code[[#This Row],[Nouveau nom]]</f>
        <v>Description : NAT - Exploitations fruitières spécialisées fruits à noyaux</v>
      </c>
    </row>
    <row r="89" spans="1:3" x14ac:dyDescent="0.25">
      <c r="A89" t="s">
        <v>590</v>
      </c>
      <c r="B89" t="s">
        <v>591</v>
      </c>
      <c r="C89" t="str">
        <f>"Description : "&amp;correspondance_typo_code[[#This Row],[Nouveau nom]]</f>
        <v>Description : NAT - Exploitations fruitières spécialisées fruits à coques</v>
      </c>
    </row>
    <row r="90" spans="1:3" x14ac:dyDescent="0.25">
      <c r="A90" t="s">
        <v>592</v>
      </c>
      <c r="B90" t="s">
        <v>593</v>
      </c>
      <c r="C90" t="str">
        <f>"Description : "&amp;correspondance_typo_code[[#This Row],[Nouveau nom]]</f>
        <v>Description : NAT - Exploitations fruitières spécialisées agrumes</v>
      </c>
    </row>
    <row r="91" spans="1:3" x14ac:dyDescent="0.25">
      <c r="A91" t="s">
        <v>594</v>
      </c>
      <c r="B91" t="s">
        <v>595</v>
      </c>
      <c r="C91" t="str">
        <f>"Description : "&amp;correspondance_typo_code[[#This Row],[Nouveau nom]]</f>
        <v>Description : NAT - Exploitations fruitières spécialisées petits fruits</v>
      </c>
    </row>
    <row r="92" spans="1:3" x14ac:dyDescent="0.25">
      <c r="A92" t="s">
        <v>596</v>
      </c>
      <c r="B92" t="s">
        <v>597</v>
      </c>
      <c r="C92" t="str">
        <f>"Description : "&amp;correspondance_typo_code[[#This Row],[Nouveau nom]]</f>
        <v>Description : NAT - Exploitations fruitières spécialisées raisins de table</v>
      </c>
    </row>
    <row r="93" spans="1:3" x14ac:dyDescent="0.25">
      <c r="A93" t="s">
        <v>598</v>
      </c>
      <c r="B93" t="s">
        <v>599</v>
      </c>
      <c r="C93" t="str">
        <f>"Description : "&amp;correspondance_typo_code[[#This Row],[Nouveau nom]]</f>
        <v>Description : NAT - Exploitations avec vergers mixtes</v>
      </c>
    </row>
    <row r="94" spans="1:3" x14ac:dyDescent="0.25">
      <c r="A94" t="s">
        <v>600</v>
      </c>
      <c r="B94" t="s">
        <v>601</v>
      </c>
      <c r="C94" t="str">
        <f>"Description : "&amp;correspondance_typo_code[[#This Row],[Nouveau nom]]</f>
        <v>Description : NAT - Exploitations avec grandes cultures dominantes, diversification fruitier</v>
      </c>
    </row>
    <row r="95" spans="1:3" x14ac:dyDescent="0.25">
      <c r="A95" t="s">
        <v>602</v>
      </c>
      <c r="B95" t="s">
        <v>603</v>
      </c>
      <c r="C95" t="str">
        <f>"Description : "&amp;correspondance_typo_code[[#This Row],[Nouveau nom]]</f>
        <v>Description : NAT - Exploitation avec polyculture grandes cultures et fruitiers</v>
      </c>
    </row>
    <row r="96" spans="1:3" x14ac:dyDescent="0.25">
      <c r="A96" t="s">
        <v>604</v>
      </c>
      <c r="B96" t="s">
        <v>605</v>
      </c>
      <c r="C96" t="str">
        <f>"Description : "&amp;correspondance_typo_code[[#This Row],[Nouveau nom]]</f>
        <v>Description : NAT - Exploitation spécialisées pépinière</v>
      </c>
    </row>
    <row r="97" spans="1:3" x14ac:dyDescent="0.25">
      <c r="A97" t="s">
        <v>606</v>
      </c>
      <c r="B97" t="s">
        <v>607</v>
      </c>
      <c r="C97" t="str">
        <f>"Description : "&amp;correspondance_typo_code[[#This Row],[Nouveau nom]]</f>
        <v>Description : NAT - Exploitations spécialisées horticulture</v>
      </c>
    </row>
    <row r="98" spans="1:3" x14ac:dyDescent="0.25">
      <c r="A98" t="s">
        <v>608</v>
      </c>
      <c r="B98" t="s">
        <v>609</v>
      </c>
      <c r="C98" t="str">
        <f>"Description : "&amp;correspondance_typo_code[[#This Row],[Nouveau nom]]</f>
        <v>Description : NAT - Exploitations mixtes horticulteurs-pépiniéristes</v>
      </c>
    </row>
    <row r="99" spans="1:3" x14ac:dyDescent="0.25">
      <c r="A99" t="s">
        <v>610</v>
      </c>
      <c r="B99" t="s">
        <v>611</v>
      </c>
      <c r="C99" t="str">
        <f>"Description : "&amp;correspondance_typo_code[[#This Row],[Nouveau nom]]</f>
        <v>Description : NAT - Exploitations avec grandes cultures dominantes, diversification horticulteurs et pépiniéristes</v>
      </c>
    </row>
    <row r="100" spans="1:3" x14ac:dyDescent="0.25">
      <c r="A100" t="s">
        <v>612</v>
      </c>
      <c r="B100" t="s">
        <v>613</v>
      </c>
      <c r="C100" t="str">
        <f>"Description : "&amp;correspondance_typo_code[[#This Row],[Nouveau nom]]</f>
        <v>Description : NAT - Exploitations polyculture grandes cultures et horticulteurs et pépiniéristes</v>
      </c>
    </row>
    <row r="101" spans="1:3" x14ac:dyDescent="0.25">
      <c r="A101" t="s">
        <v>614</v>
      </c>
      <c r="B101" t="s">
        <v>615</v>
      </c>
      <c r="C101" t="str">
        <f>"Description : "&amp;correspondance_typo_code[[#This Row],[Nouveau nom]]</f>
        <v>Description : Exploitations spécialisées viticulture - producteurs de vin ou d'alcool à base de raisin</v>
      </c>
    </row>
    <row r="102" spans="1:3" x14ac:dyDescent="0.25">
      <c r="A102" t="s">
        <v>616</v>
      </c>
      <c r="B102" t="s">
        <v>617</v>
      </c>
      <c r="C102" t="str">
        <f>"Description : "&amp;correspondance_typo_code[[#This Row],[Nouveau nom]]</f>
        <v>Description : Exploitations spécialisées viticulture - coopérateurs</v>
      </c>
    </row>
    <row r="103" spans="1:3" x14ac:dyDescent="0.25">
      <c r="A103" t="s">
        <v>618</v>
      </c>
      <c r="B103" t="s">
        <v>619</v>
      </c>
      <c r="C103" t="str">
        <f>"Description : "&amp;correspondance_typo_code[[#This Row],[Nouveau nom]]</f>
        <v>Description : Exploitations spécialisées viticulture - vendeurs de moûts ou raisins, ou mixtes</v>
      </c>
    </row>
    <row r="104" spans="1:3" x14ac:dyDescent="0.25">
      <c r="A104" t="s">
        <v>620</v>
      </c>
      <c r="B104" t="s">
        <v>621</v>
      </c>
      <c r="C104" t="str">
        <f>"Description : "&amp;correspondance_typo_code[[#This Row],[Nouveau nom]]</f>
        <v>Description : NAT - Exploitations avec grandes cultures dominantes, diversification viticulture</v>
      </c>
    </row>
    <row r="105" spans="1:3" x14ac:dyDescent="0.25">
      <c r="A105" t="s">
        <v>622</v>
      </c>
      <c r="B105" t="s">
        <v>623</v>
      </c>
      <c r="C105" t="str">
        <f>"Description : "&amp;correspondance_typo_code[[#This Row],[Nouveau nom]]</f>
        <v>Description : NAT - Exploitations spécialisées betteraves industrielles</v>
      </c>
    </row>
    <row r="106" spans="1:3" x14ac:dyDescent="0.25">
      <c r="A106" t="s">
        <v>624</v>
      </c>
      <c r="B106" t="s">
        <v>625</v>
      </c>
      <c r="C106" t="str">
        <f>"Description : "&amp;correspondance_typo_code[[#This Row],[Nouveau nom]]</f>
        <v>Description : NAT - Exploitations spécialisées PPAM</v>
      </c>
    </row>
    <row r="107" spans="1:3" x14ac:dyDescent="0.25">
      <c r="A107" t="s">
        <v>626</v>
      </c>
      <c r="B107" t="s">
        <v>627</v>
      </c>
      <c r="C107" t="str">
        <f>"Description : "&amp;correspondance_typo_code[[#This Row],[Nouveau nom]]</f>
        <v>Description : NAT - Exploitations spécialisées champignons</v>
      </c>
    </row>
    <row r="108" spans="1:3" x14ac:dyDescent="0.25">
      <c r="A108" t="s">
        <v>628</v>
      </c>
      <c r="B108" t="s">
        <v>629</v>
      </c>
      <c r="C108" t="str">
        <f>"Description : "&amp;correspondance_typo_code[[#This Row],[Nouveau nom]]</f>
        <v>Description : NAT - Exploitations spécialisées houblon</v>
      </c>
    </row>
    <row r="109" spans="1:3" x14ac:dyDescent="0.25">
      <c r="A109" t="s">
        <v>630</v>
      </c>
      <c r="B109" t="s">
        <v>631</v>
      </c>
      <c r="C109" t="str">
        <f>"Description : "&amp;correspondance_typo_code[[#This Row],[Nouveau nom]]</f>
        <v>Description : NAT - Exploitations spécialisées tabac</v>
      </c>
    </row>
    <row r="110" spans="1:3" x14ac:dyDescent="0.25">
      <c r="A110" t="s">
        <v>632</v>
      </c>
      <c r="B110" t="s">
        <v>633</v>
      </c>
      <c r="C110" t="str">
        <f>"Description : "&amp;correspondance_typo_code[[#This Row],[Nouveau nom]]</f>
        <v>Description : NAT - Exploitations spécialisées endives</v>
      </c>
    </row>
    <row r="111" spans="1:3" x14ac:dyDescent="0.25">
      <c r="A111" t="s">
        <v>634</v>
      </c>
      <c r="B111" t="s">
        <v>635</v>
      </c>
      <c r="C111" t="str">
        <f>"Description : "&amp;correspondance_typo_code[[#This Row],[Nouveau nom]]</f>
        <v>Description : NAT - Exploitations mixtes de cultures particulières</v>
      </c>
    </row>
    <row r="112" spans="1:3" x14ac:dyDescent="0.25">
      <c r="A112" t="s">
        <v>636</v>
      </c>
      <c r="B112" t="s">
        <v>637</v>
      </c>
      <c r="C112" t="str">
        <f>"Description : "&amp;correspondance_typo_code[[#This Row],[Nouveau nom]]</f>
        <v>Description : NAT - Exploitations avec grandes cultures dominantes, diversification de cultures particulières</v>
      </c>
    </row>
    <row r="113" spans="1:3" x14ac:dyDescent="0.25">
      <c r="A113" t="s">
        <v>638</v>
      </c>
      <c r="B113" t="s">
        <v>639</v>
      </c>
      <c r="C113" t="str">
        <f>"Description : "&amp;correspondance_typo_code[[#This Row],[Nouveau nom]]</f>
        <v>Description : NAT - Exploitations avec polyculture grandes cultures et de cultures particulières</v>
      </c>
    </row>
    <row r="114" spans="1:3" x14ac:dyDescent="0.25">
      <c r="A114" t="s">
        <v>640</v>
      </c>
      <c r="B114" t="s">
        <v>641</v>
      </c>
      <c r="C114" t="str">
        <f>"Description : "&amp;correspondance_typo_code[[#This Row],[Nouveau nom]]</f>
        <v>Description : NAT - Exploitations avec cultures pérennes ou spécialisées mixtes arboriculture et viticulture</v>
      </c>
    </row>
    <row r="115" spans="1:3" x14ac:dyDescent="0.25">
      <c r="A115" t="s">
        <v>642</v>
      </c>
      <c r="B115" t="s">
        <v>643</v>
      </c>
      <c r="C115" t="str">
        <f>"Description : "&amp;correspondance_typo_code[[#This Row],[Nouveau nom]]</f>
        <v>Description : NAT - Exploitations avec cultures pérennes ou spécialisées mixtes arboriculture et maraichage</v>
      </c>
    </row>
    <row r="116" spans="1:3" x14ac:dyDescent="0.25">
      <c r="A116" t="s">
        <v>644</v>
      </c>
      <c r="B116" t="s">
        <v>645</v>
      </c>
      <c r="C116" t="str">
        <f>"Description : "&amp;correspondance_typo_code[[#This Row],[Nouveau nom]]</f>
        <v>Description : NAT - Exploitations avec cultures pérennes ou spécialisées mixtes diversifiées</v>
      </c>
    </row>
    <row r="117" spans="1:3" x14ac:dyDescent="0.25">
      <c r="A117" t="s">
        <v>646</v>
      </c>
      <c r="B117" t="s">
        <v>647</v>
      </c>
      <c r="C117" t="str">
        <f>"Description : "&amp;correspondance_typo_code[[#This Row],[Nouveau nom]]</f>
        <v>Description : Exploitations de polyculture-élevages herbivores viandes avec cultures pérennes et/ou cultures annuelles autres que grandes cultures</v>
      </c>
    </row>
    <row r="118" spans="1:3" x14ac:dyDescent="0.25">
      <c r="A118" t="s">
        <v>648</v>
      </c>
      <c r="B118" t="s">
        <v>649</v>
      </c>
      <c r="C118" t="str">
        <f>"Description : "&amp;correspondance_typo_code[[#This Row],[Nouveau nom]]</f>
        <v>Description : Exploitations de polyculture-élevages herbivores viandes avec grandes cultures prépondérantes</v>
      </c>
    </row>
    <row r="119" spans="1:3" x14ac:dyDescent="0.25">
      <c r="A119" t="s">
        <v>650</v>
      </c>
      <c r="B119" t="s">
        <v>651</v>
      </c>
      <c r="C119" t="str">
        <f>"Description : "&amp;correspondance_typo_code[[#This Row],[Nouveau nom]]</f>
        <v>Description : Exploitations de polyculture-élevages herbivores viandes avec grandes cultures secondaires</v>
      </c>
    </row>
    <row r="120" spans="1:3" x14ac:dyDescent="0.25">
      <c r="A120" t="s">
        <v>652</v>
      </c>
      <c r="B120" t="s">
        <v>653</v>
      </c>
      <c r="C120" t="str">
        <f>"Description : "&amp;correspondance_typo_code[[#This Row],[Nouveau nom]]</f>
        <v>Description : NAT - Exploitations polyculture-polyélevages herbivores viandes et granivores avec cultures pérennes et/ou cultures annuelles autres que grandes cultures</v>
      </c>
    </row>
    <row r="121" spans="1:3" x14ac:dyDescent="0.25">
      <c r="A121" t="s">
        <v>654</v>
      </c>
      <c r="B121" t="s">
        <v>655</v>
      </c>
      <c r="C121" t="str">
        <f>"Description : "&amp;correspondance_typo_code[[#This Row],[Nouveau nom]]</f>
        <v>Description : NAT - Exploitations polyculture-polyélevages herbivores viandes et granivores avec grandes cultures prépondérantes</v>
      </c>
    </row>
    <row r="122" spans="1:3" x14ac:dyDescent="0.25">
      <c r="A122" t="s">
        <v>656</v>
      </c>
      <c r="B122" t="s">
        <v>657</v>
      </c>
      <c r="C122" t="str">
        <f>"Description : "&amp;correspondance_typo_code[[#This Row],[Nouveau nom]]</f>
        <v>Description : NAT - Exploitations polyculture-polyélevages herbivores viandes et granivores avec grandes cultures secondaires</v>
      </c>
    </row>
    <row r="123" spans="1:3" x14ac:dyDescent="0.25">
      <c r="A123" t="s">
        <v>658</v>
      </c>
      <c r="B123" t="s">
        <v>659</v>
      </c>
      <c r="C123" t="str">
        <f>"Description : "&amp;correspondance_typo_code[[#This Row],[Nouveau nom]]</f>
        <v>Description : Exploitations spécialisées d'élevages bovins viandes</v>
      </c>
    </row>
    <row r="124" spans="1:3" x14ac:dyDescent="0.25">
      <c r="A124" t="s">
        <v>660</v>
      </c>
      <c r="B124" t="s">
        <v>661</v>
      </c>
      <c r="C124" t="str">
        <f>"Description : "&amp;correspondance_typo_code[[#This Row],[Nouveau nom]]</f>
        <v>Description : Exploitations spécialisées d'élevages ovins viandes</v>
      </c>
    </row>
    <row r="125" spans="1:3" x14ac:dyDescent="0.25">
      <c r="A125" t="s">
        <v>662</v>
      </c>
      <c r="B125" t="s">
        <v>663</v>
      </c>
      <c r="C125" t="str">
        <f>"Description : "&amp;correspondance_typo_code[[#This Row],[Nouveau nom]]</f>
        <v>Description : Exploitations d'élevages herbivores viandes équins et/ou mixtes</v>
      </c>
    </row>
    <row r="126" spans="1:3" x14ac:dyDescent="0.25">
      <c r="A126" t="s">
        <v>664</v>
      </c>
      <c r="B126" t="s">
        <v>665</v>
      </c>
      <c r="C126" t="str">
        <f>"Description : "&amp;correspondance_typo_code[[#This Row],[Nouveau nom]]</f>
        <v>Description : NAT - Exploitations de polyculture-élevages herbivores laitiers avec cultures pérennes et/ou cultures annuelles autres que grandes cultures</v>
      </c>
    </row>
    <row r="127" spans="1:3" x14ac:dyDescent="0.25">
      <c r="A127" t="s">
        <v>666</v>
      </c>
      <c r="B127" t="s">
        <v>667</v>
      </c>
      <c r="C127" t="str">
        <f>"Description : "&amp;correspondance_typo_code[[#This Row],[Nouveau nom]]</f>
        <v>Description : NAT - Exploitations de polyculture-élevages herbivores laitiers avec grandes cultures prépondérantes</v>
      </c>
    </row>
    <row r="128" spans="1:3" x14ac:dyDescent="0.25">
      <c r="A128" t="s">
        <v>668</v>
      </c>
      <c r="B128" t="s">
        <v>669</v>
      </c>
      <c r="C128" t="str">
        <f>"Description : "&amp;correspondance_typo_code[[#This Row],[Nouveau nom]]</f>
        <v>Description : NAT - Exploitations de polyculture-élevages herbivores laitiers avec grandes cultures secondaires</v>
      </c>
    </row>
    <row r="129" spans="1:3" x14ac:dyDescent="0.25">
      <c r="A129" t="s">
        <v>670</v>
      </c>
      <c r="B129" t="s">
        <v>671</v>
      </c>
      <c r="C129" t="str">
        <f>"Description : "&amp;correspondance_typo_code[[#This Row],[Nouveau nom]]</f>
        <v>Description : NAT - Exploitations polyculture-polyélevages herbivores laitiers avec granivores et/ou herbivores viandes avec cultures pérennes et/ou cultures annuelles autres que grandes cultures</v>
      </c>
    </row>
    <row r="130" spans="1:3" x14ac:dyDescent="0.25">
      <c r="A130" t="s">
        <v>672</v>
      </c>
      <c r="B130" t="s">
        <v>673</v>
      </c>
      <c r="C130" t="str">
        <f>"Description : "&amp;correspondance_typo_code[[#This Row],[Nouveau nom]]</f>
        <v>Description : NAT - Exploitations de polyculture-élevages herbivores laitiers avec granivores et/ou herbivores viandes avec grandes cultures prépondérantes</v>
      </c>
    </row>
    <row r="131" spans="1:3" x14ac:dyDescent="0.25">
      <c r="A131" t="s">
        <v>674</v>
      </c>
      <c r="B131" t="s">
        <v>675</v>
      </c>
      <c r="C131" t="str">
        <f>"Description : "&amp;correspondance_typo_code[[#This Row],[Nouveau nom]]</f>
        <v>Description : NAT - Exploitations polyculture-polyélevages herbivores laitiers avec granivores et/ou herbivores viandes avec grandes cultures secondaires</v>
      </c>
    </row>
    <row r="132" spans="1:3" x14ac:dyDescent="0.25">
      <c r="A132" t="s">
        <v>676</v>
      </c>
      <c r="B132" t="s">
        <v>677</v>
      </c>
      <c r="C132" t="str">
        <f>"Description : "&amp;correspondance_typo_code[[#This Row],[Nouveau nom]]</f>
        <v>Description : Exploitations spécialisées d'élevages bovins laitiers</v>
      </c>
    </row>
    <row r="133" spans="1:3" x14ac:dyDescent="0.25">
      <c r="A133" t="s">
        <v>678</v>
      </c>
      <c r="B133" t="s">
        <v>679</v>
      </c>
      <c r="C133" t="str">
        <f>"Description : "&amp;correspondance_typo_code[[#This Row],[Nouveau nom]]</f>
        <v>Description : Exploitations spécialisées d'élevages caprins laitiers</v>
      </c>
    </row>
    <row r="134" spans="1:3" x14ac:dyDescent="0.25">
      <c r="A134" t="s">
        <v>680</v>
      </c>
      <c r="B134" t="s">
        <v>681</v>
      </c>
      <c r="C134" t="str">
        <f>"Description : "&amp;correspondance_typo_code[[#This Row],[Nouveau nom]]</f>
        <v>Description : Exploitations spécialisées d'élevages ovins laitiers</v>
      </c>
    </row>
    <row r="135" spans="1:3" x14ac:dyDescent="0.25">
      <c r="A135" t="s">
        <v>682</v>
      </c>
      <c r="B135" t="s">
        <v>683</v>
      </c>
      <c r="C135" t="str">
        <f>"Description : "&amp;correspondance_typo_code[[#This Row],[Nouveau nom]]</f>
        <v>Description : Exploitations d'élevages laitiers multi-espèces</v>
      </c>
    </row>
    <row r="136" spans="1:3" x14ac:dyDescent="0.25">
      <c r="A136" t="s">
        <v>272</v>
      </c>
      <c r="B136" t="s">
        <v>684</v>
      </c>
      <c r="C136" t="str">
        <f>"Description : "&amp;correspondance_typo_code[[#This Row],[Nouveau nom]]</f>
        <v>Description : NAT - Exploitations de polyélevage bovins laitiers avec granivores et/ou herbivores viandes</v>
      </c>
    </row>
    <row r="137" spans="1:3" x14ac:dyDescent="0.25">
      <c r="A137" t="s">
        <v>685</v>
      </c>
      <c r="B137" t="s">
        <v>686</v>
      </c>
      <c r="C137" t="str">
        <f>"Description : "&amp;correspondance_typo_code[[#This Row],[Nouveau nom]]</f>
        <v>Description : NAT - Exploitations de polyélevage caprins laitiers avec granivores et/ou herbivores viandes</v>
      </c>
    </row>
    <row r="138" spans="1:3" x14ac:dyDescent="0.25">
      <c r="A138" t="s">
        <v>687</v>
      </c>
      <c r="B138" t="s">
        <v>688</v>
      </c>
      <c r="C138" t="str">
        <f>"Description : "&amp;correspondance_typo_code[[#This Row],[Nouveau nom]]</f>
        <v>Description : NAT - Exploitations de polyélevage ovins laitiers avec granivores et/ou herbivores viandes</v>
      </c>
    </row>
    <row r="139" spans="1:3" x14ac:dyDescent="0.25">
      <c r="A139" t="s">
        <v>689</v>
      </c>
      <c r="B139" t="s">
        <v>690</v>
      </c>
      <c r="C139" t="str">
        <f>"Description : "&amp;correspondance_typo_code[[#This Row],[Nouveau nom]]</f>
        <v>Description : NAT - Exploitations de polyélevage d'élevages laitiers multi-espèces avec granivores et/ou herbivores viandes</v>
      </c>
    </row>
    <row r="140" spans="1:3" x14ac:dyDescent="0.25">
      <c r="A140" t="s">
        <v>691</v>
      </c>
      <c r="B140" t="s">
        <v>692</v>
      </c>
      <c r="C140" t="str">
        <f>"Description : "&amp;correspondance_typo_code[[#This Row],[Nouveau nom]]</f>
        <v>Description : NAT - Exploitations spécialisées d'élevages de volailles pondeuses d'oeufs de reproduction</v>
      </c>
    </row>
    <row r="141" spans="1:3" x14ac:dyDescent="0.25">
      <c r="A141" t="s">
        <v>693</v>
      </c>
      <c r="B141" t="s">
        <v>694</v>
      </c>
      <c r="C141" t="str">
        <f>"Description : "&amp;correspondance_typo_code[[#This Row],[Nouveau nom]]</f>
        <v>Description : NAT - Exploitations spécialisées d'élevages de volailles pondeuses d'oeufs de consommation</v>
      </c>
    </row>
    <row r="142" spans="1:3" x14ac:dyDescent="0.25">
      <c r="A142" t="s">
        <v>695</v>
      </c>
      <c r="B142" t="s">
        <v>696</v>
      </c>
      <c r="C142" t="str">
        <f>"Description : "&amp;correspondance_typo_code[[#This Row],[Nouveau nom]]</f>
        <v>Description : NAT - Exploitations spécialisées viticulture - producteurs de vin ou d'alcool à base de raisin AOP</v>
      </c>
    </row>
    <row r="143" spans="1:3" x14ac:dyDescent="0.25">
      <c r="A143" t="s">
        <v>697</v>
      </c>
      <c r="B143" t="s">
        <v>698</v>
      </c>
      <c r="C143" t="str">
        <f>"Description : "&amp;correspondance_typo_code[[#This Row],[Nouveau nom]]</f>
        <v>Description : NAT - Exploitations spécialisées viticulture - producteurs de vin ou d'alcool à base de raisin IGP</v>
      </c>
    </row>
    <row r="144" spans="1:3" x14ac:dyDescent="0.25">
      <c r="A144" t="s">
        <v>699</v>
      </c>
      <c r="B144" t="s">
        <v>700</v>
      </c>
      <c r="C144" t="str">
        <f>"Description : "&amp;correspondance_typo_code[[#This Row],[Nouveau nom]]</f>
        <v>Description : NAT - Exploitations spécialisées viticulture - producteurs de vin ou d'alcool à base de raisin appellations diverses ou sans appellation</v>
      </c>
    </row>
    <row r="145" spans="1:3" x14ac:dyDescent="0.25">
      <c r="A145" t="s">
        <v>701</v>
      </c>
      <c r="B145" t="s">
        <v>702</v>
      </c>
      <c r="C145" t="str">
        <f>"Description : "&amp;correspondance_typo_code[[#This Row],[Nouveau nom]]</f>
        <v>Description : NAT - Exploitations spécialisées viticulture - coopérateurs AOP</v>
      </c>
    </row>
    <row r="146" spans="1:3" x14ac:dyDescent="0.25">
      <c r="A146" t="s">
        <v>703</v>
      </c>
      <c r="B146" t="s">
        <v>704</v>
      </c>
      <c r="C146" t="str">
        <f>"Description : "&amp;correspondance_typo_code[[#This Row],[Nouveau nom]]</f>
        <v>Description : NAT - Exploitations spécialisées viticulture - coopérateurs IGP</v>
      </c>
    </row>
    <row r="147" spans="1:3" x14ac:dyDescent="0.25">
      <c r="A147" t="s">
        <v>705</v>
      </c>
      <c r="B147" t="s">
        <v>706</v>
      </c>
      <c r="C147" t="str">
        <f>"Description : "&amp;correspondance_typo_code[[#This Row],[Nouveau nom]]</f>
        <v>Description : NAT - Exploitations spécialisées viticulture - coopérateurs appellations diverses ou sans appellation</v>
      </c>
    </row>
    <row r="148" spans="1:3" x14ac:dyDescent="0.25">
      <c r="A148" t="s">
        <v>707</v>
      </c>
      <c r="B148" t="s">
        <v>708</v>
      </c>
      <c r="C148" t="str">
        <f>"Description : "&amp;correspondance_typo_code[[#This Row],[Nouveau nom]]</f>
        <v>Description : NAT - Exploitations spécialisées viticulture - vendeurs de moûts ou raisins, ou mixtes AOP</v>
      </c>
    </row>
    <row r="149" spans="1:3" x14ac:dyDescent="0.25">
      <c r="A149" t="s">
        <v>709</v>
      </c>
      <c r="B149" t="s">
        <v>710</v>
      </c>
      <c r="C149" t="str">
        <f>"Description : "&amp;correspondance_typo_code[[#This Row],[Nouveau nom]]</f>
        <v>Description : NAT - Exploitations spécialisées viticulture - vendeurs de moûts ou raisins, ou mixtes IGP</v>
      </c>
    </row>
    <row r="150" spans="1:3" x14ac:dyDescent="0.25">
      <c r="A150" t="s">
        <v>711</v>
      </c>
      <c r="B150" t="s">
        <v>712</v>
      </c>
      <c r="C150" t="str">
        <f>"Description : "&amp;correspondance_typo_code[[#This Row],[Nouveau nom]]</f>
        <v>Description : NAT - Exploitations spécialisées viticulture - vendeurs de moûts ou raisins, ou mixtes appellations diverses ou sans appellation</v>
      </c>
    </row>
    <row r="151" spans="1:3" x14ac:dyDescent="0.25">
      <c r="A151" t="s">
        <v>713</v>
      </c>
      <c r="B151" t="s">
        <v>714</v>
      </c>
      <c r="C151" t="str">
        <f>"Description : "&amp;correspondance_typo_code[[#This Row],[Nouveau nom]]</f>
        <v>Description : NAT - Exploitations avec cultures pérennes ou spécialisées mixtes viticulture et fruits à coques</v>
      </c>
    </row>
    <row r="152" spans="1:3" x14ac:dyDescent="0.25">
      <c r="A152" t="s">
        <v>715</v>
      </c>
      <c r="B152" t="s">
        <v>716</v>
      </c>
      <c r="C152" t="str">
        <f>"Description : "&amp;correspondance_typo_code[[#This Row],[Nouveau nom]]</f>
        <v>Description : NAT - Exploitations avec cultures pérennes ou spécialisées mixtes viticulture et production de fruits frais ou mixtes fruits coques et fruits frais</v>
      </c>
    </row>
    <row r="153" spans="1:3" x14ac:dyDescent="0.25">
      <c r="A153" t="s">
        <v>717</v>
      </c>
      <c r="B153" t="s">
        <v>718</v>
      </c>
      <c r="C153" t="str">
        <f>"Description : "&amp;correspondance_typo_code[[#This Row],[Nouveau nom]]</f>
        <v>Description : NAT - Exploitations spécialisées engraisseurs de bovins viandes</v>
      </c>
    </row>
    <row r="154" spans="1:3" x14ac:dyDescent="0.25">
      <c r="A154" t="s">
        <v>719</v>
      </c>
      <c r="B154" t="s">
        <v>720</v>
      </c>
      <c r="C154" t="str">
        <f>"Description : "&amp;correspondance_typo_code[[#This Row],[Nouveau nom]]</f>
        <v>Description : NAT - Exploitations spécialisées naisseurs-engraisseurs de veaux</v>
      </c>
    </row>
    <row r="155" spans="1:3" x14ac:dyDescent="0.25">
      <c r="A155" t="s">
        <v>721</v>
      </c>
      <c r="B155" t="s">
        <v>722</v>
      </c>
      <c r="C155" t="str">
        <f>"Description : "&amp;correspondance_typo_code[[#This Row],[Nouveau nom]]</f>
        <v>Description : NAT - Exploitations spécialisées naisseurs-engraisseurs d'autres bovins</v>
      </c>
    </row>
    <row r="156" spans="1:3" x14ac:dyDescent="0.25">
      <c r="A156" t="s">
        <v>723</v>
      </c>
      <c r="B156" t="s">
        <v>724</v>
      </c>
      <c r="C156" t="str">
        <f>"Description : "&amp;correspondance_typo_code[[#This Row],[Nouveau nom]]</f>
        <v>Description : NAT - Exploitations spécialisées naisseurs de bovins viandes</v>
      </c>
    </row>
    <row r="157" spans="1:3" x14ac:dyDescent="0.25">
      <c r="A157" t="s">
        <v>725</v>
      </c>
      <c r="B157" t="s">
        <v>726</v>
      </c>
      <c r="C157" t="str">
        <f>"Description : "&amp;correspondance_typo_code[[#This Row],[Nouveau nom]]</f>
        <v>Description : NAT - Exploitations spécialisées d'autres bovins viandes</v>
      </c>
    </row>
    <row r="158" spans="1:3" x14ac:dyDescent="0.25">
      <c r="A158" t="s">
        <v>727</v>
      </c>
      <c r="B158" t="s">
        <v>728</v>
      </c>
      <c r="C158" t="str">
        <f>"Description : "&amp;correspondance_typo_code[[#This Row],[Nouveau nom]]</f>
        <v>Description : NAT - Exploitations avec élevages bovins lait spécialisées - livreurs</v>
      </c>
    </row>
    <row r="159" spans="1:3" x14ac:dyDescent="0.25">
      <c r="A159" t="s">
        <v>729</v>
      </c>
      <c r="B159" t="s">
        <v>730</v>
      </c>
      <c r="C159" t="str">
        <f>"Description : "&amp;correspondance_typo_code[[#This Row],[Nouveau nom]]</f>
        <v>Description : NAT - Exploitations avec élevages bovins lait spécialisées - transformateurs</v>
      </c>
    </row>
    <row r="160" spans="1:3" x14ac:dyDescent="0.25">
      <c r="A160" t="s">
        <v>731</v>
      </c>
      <c r="B160" t="s">
        <v>732</v>
      </c>
      <c r="C160" t="str">
        <f>"Description : "&amp;correspondance_typo_code[[#This Row],[Nouveau nom]]</f>
        <v>Description : NAT - Exploitations avec élevages caprins lait spécialisées - livreurs</v>
      </c>
    </row>
    <row r="161" spans="1:3" x14ac:dyDescent="0.25">
      <c r="A161" t="s">
        <v>733</v>
      </c>
      <c r="B161" t="s">
        <v>734</v>
      </c>
      <c r="C161" t="str">
        <f>"Description : "&amp;correspondance_typo_code[[#This Row],[Nouveau nom]]</f>
        <v>Description : NAT - Exploitations avec élevages caprins lait spécialisées - transformateurs</v>
      </c>
    </row>
    <row r="162" spans="1:3" x14ac:dyDescent="0.25">
      <c r="A162" t="s">
        <v>735</v>
      </c>
      <c r="B162" t="s">
        <v>736</v>
      </c>
      <c r="C162" t="str">
        <f>"Description : "&amp;correspondance_typo_code[[#This Row],[Nouveau nom]]</f>
        <v>Description : NAT - Exploitations avec élevages ovins lait spécialisées - livreurs</v>
      </c>
    </row>
    <row r="163" spans="1:3" x14ac:dyDescent="0.25">
      <c r="A163" t="s">
        <v>737</v>
      </c>
      <c r="B163" t="s">
        <v>738</v>
      </c>
      <c r="C163" t="str">
        <f>"Description : "&amp;correspondance_typo_code[[#This Row],[Nouveau nom]]</f>
        <v>Description : NAT - Exploitations avec élevages ovins lait spécialisées - transformateurs</v>
      </c>
    </row>
    <row r="164" spans="1:3" x14ac:dyDescent="0.25">
      <c r="A164" t="s">
        <v>739</v>
      </c>
      <c r="B164" t="s">
        <v>740</v>
      </c>
      <c r="C164" t="str">
        <f>"Description : "&amp;correspondance_typo_code[[#This Row],[Nouveau nom]]</f>
        <v>Description : NAT - Exploitations avec élevages troupeaux laitiers multi-espèces - livreurs</v>
      </c>
    </row>
    <row r="165" spans="1:3" x14ac:dyDescent="0.25">
      <c r="A165" t="s">
        <v>741</v>
      </c>
      <c r="B165" t="s">
        <v>742</v>
      </c>
      <c r="C165" t="str">
        <f>"Description : "&amp;correspondance_typo_code[[#This Row],[Nouveau nom]]</f>
        <v>Description : NAT - Exploitations avec élevages troupeaux laitiers multi-espèces - transformateurs</v>
      </c>
    </row>
    <row r="166" spans="1:3" x14ac:dyDescent="0.25">
      <c r="A166" t="s">
        <v>743</v>
      </c>
      <c r="B166" t="s">
        <v>744</v>
      </c>
      <c r="C166" t="str">
        <f>"Description : "&amp;correspondance_typo_code[[#This Row],[Nouveau nom]]</f>
        <v>Description : NAT - Exploitations spécialisées viticulture - producteurs de vin AOP</v>
      </c>
    </row>
    <row r="167" spans="1:3" x14ac:dyDescent="0.25">
      <c r="A167" t="s">
        <v>745</v>
      </c>
      <c r="B167" t="s">
        <v>746</v>
      </c>
      <c r="C167" t="str">
        <f>"Description : "&amp;correspondance_typo_code[[#This Row],[Nouveau nom]]</f>
        <v>Description : NAT - Exploitations spécialisées viticulture - producteurs d'alcool à base de raisin AOP</v>
      </c>
    </row>
    <row r="168" spans="1:3" x14ac:dyDescent="0.25">
      <c r="A168" t="s">
        <v>747</v>
      </c>
      <c r="B168" t="s">
        <v>748</v>
      </c>
      <c r="C168" t="str">
        <f>"Description : "&amp;correspondance_typo_code[[#This Row],[Nouveau nom]]</f>
        <v>Description : NAT - Exploitations spécialisées viticulture - producteurs de vin IGP</v>
      </c>
    </row>
    <row r="169" spans="1:3" x14ac:dyDescent="0.25">
      <c r="A169" t="s">
        <v>749</v>
      </c>
      <c r="B169" t="s">
        <v>750</v>
      </c>
      <c r="C169" t="str">
        <f>"Description : "&amp;correspondance_typo_code[[#This Row],[Nouveau nom]]</f>
        <v>Description : NAT - Exploitations spécialisées viticulture - producteurs d'alcool à base de raisin IGP</v>
      </c>
    </row>
    <row r="170" spans="1:3" x14ac:dyDescent="0.25">
      <c r="A170" t="s">
        <v>751</v>
      </c>
      <c r="B170" t="s">
        <v>752</v>
      </c>
      <c r="C170" t="str">
        <f>"Description : "&amp;correspondance_typo_code[[#This Row],[Nouveau nom]]</f>
        <v>Description : NAT - Exploitations spécialisées viticulture - producteurs de vin appellations diverses ou sans appellation</v>
      </c>
    </row>
    <row r="171" spans="1:3" x14ac:dyDescent="0.25">
      <c r="A171" t="s">
        <v>753</v>
      </c>
      <c r="B171" t="s">
        <v>754</v>
      </c>
      <c r="C171" t="str">
        <f>"Description : "&amp;correspondance_typo_code[[#This Row],[Nouveau nom]]</f>
        <v>Description : NAT - Exploitations spécialisées viticulture - producteurs d'alcool à base de raisin appellations diverses ou sans appellation</v>
      </c>
    </row>
    <row r="172" spans="1:3" x14ac:dyDescent="0.25">
      <c r="A172" t="s">
        <v>755</v>
      </c>
      <c r="B172" t="s">
        <v>756</v>
      </c>
      <c r="C172" t="str">
        <f>"Description : "&amp;correspondance_typo_code[[#This Row],[Nouveau nom]]</f>
        <v>Description : NAT - Exploitations spécialisées lin industriel</v>
      </c>
    </row>
    <row r="173" spans="1:3" x14ac:dyDescent="0.25">
      <c r="A173" t="s">
        <v>757</v>
      </c>
      <c r="B173" t="s">
        <v>758</v>
      </c>
      <c r="C173" t="str">
        <f>"Description : "&amp;correspondance_typo_code[[#This Row],[Nouveau nom]]</f>
        <v>Description : NAT - Exploitations mixtes COP et/ou légumes secs avec cultures industrielles</v>
      </c>
    </row>
    <row r="174" spans="1:3" x14ac:dyDescent="0.25">
      <c r="A174" t="s">
        <v>759</v>
      </c>
      <c r="B174" t="s">
        <v>760</v>
      </c>
      <c r="C174" t="str">
        <f>"Description : "&amp;correspondance_typo_code[[#This Row],[Nouveau nom]]</f>
        <v xml:space="preserve">Description : NAT - Exploitations spécialisées légumiers monospécifiques </v>
      </c>
    </row>
    <row r="175" spans="1:3" x14ac:dyDescent="0.25">
      <c r="A175" t="s">
        <v>761</v>
      </c>
      <c r="B175" t="s">
        <v>762</v>
      </c>
      <c r="C175" t="str">
        <f>"Description : "&amp;correspondance_typo_code[[#This Row],[Nouveau nom]]</f>
        <v>Description : Exploitations mixtes grandes cultures et légumes</v>
      </c>
    </row>
    <row r="176" spans="1:3" x14ac:dyDescent="0.25">
      <c r="A176" t="s">
        <v>763</v>
      </c>
      <c r="B176" t="s">
        <v>764</v>
      </c>
      <c r="C176" t="str">
        <f>"Description : "&amp;correspondance_typo_code[[#This Row],[Nouveau nom]]</f>
        <v>Description : Exploitations fruitières spécialisées</v>
      </c>
    </row>
    <row r="177" spans="1:3" x14ac:dyDescent="0.25">
      <c r="A177" t="s">
        <v>765</v>
      </c>
      <c r="B177" t="s">
        <v>766</v>
      </c>
      <c r="C177" t="str">
        <f>"Description : "&amp;correspondance_typo_code[[#This Row],[Nouveau nom]]</f>
        <v xml:space="preserve">Description : Exploitations végétales avec un atelier horticulture et pépinière significatif
</v>
      </c>
    </row>
    <row r="178" spans="1:3" x14ac:dyDescent="0.25">
      <c r="A178" t="s">
        <v>767</v>
      </c>
      <c r="B178" t="s">
        <v>768</v>
      </c>
      <c r="C178" t="str">
        <f>"Description : "&amp;correspondance_typo_code[[#This Row],[Nouveau nom]]</f>
        <v>Description : Exploitations type horticulteurs et pépiniéristes spécialisées</v>
      </c>
    </row>
    <row r="179" spans="1:3" x14ac:dyDescent="0.25">
      <c r="A179" t="s">
        <v>769</v>
      </c>
      <c r="B179" t="s">
        <v>770</v>
      </c>
      <c r="C179" t="str">
        <f>"Description : "&amp;correspondance_typo_code[[#This Row],[Nouveau nom]]</f>
        <v>Description : Exploitations végétales avec un atelier viticulture significatif</v>
      </c>
    </row>
    <row r="180" spans="1:3" x14ac:dyDescent="0.25">
      <c r="A180" t="s">
        <v>771</v>
      </c>
      <c r="B180" t="s">
        <v>772</v>
      </c>
      <c r="C180" t="str">
        <f>"Description : "&amp;correspondance_typo_code[[#This Row],[Nouveau nom]]</f>
        <v>Description : Exploitations viticultures spécialisées</v>
      </c>
    </row>
    <row r="181" spans="1:3" x14ac:dyDescent="0.25">
      <c r="A181" t="s">
        <v>773</v>
      </c>
      <c r="B181" t="s">
        <v>774</v>
      </c>
      <c r="C181" t="str">
        <f>"Description : "&amp;correspondance_typo_code[[#This Row],[Nouveau nom]]</f>
        <v>Description : Exploitations avec grandes cultures et viticulture</v>
      </c>
    </row>
    <row r="182" spans="1:3" x14ac:dyDescent="0.25">
      <c r="A182" t="s">
        <v>775</v>
      </c>
      <c r="B182" t="s">
        <v>776</v>
      </c>
      <c r="C182" t="str">
        <f>"Description : "&amp;correspondance_typo_code[[#This Row],[Nouveau nom]]</f>
        <v>Description : NAT - Exploitation polyculture grandes cultures et viticulture</v>
      </c>
    </row>
    <row r="183" spans="1:3" x14ac:dyDescent="0.25">
      <c r="A183" t="s">
        <v>777</v>
      </c>
      <c r="B183" t="s">
        <v>778</v>
      </c>
      <c r="C183" t="str">
        <f>"Description : "&amp;correspondance_typo_code[[#This Row],[Nouveau nom]]</f>
        <v>Description : Exploitations avec un atelier de cultures spécialisées à haute valeur ajoutée spécialisées</v>
      </c>
    </row>
    <row r="184" spans="1:3" x14ac:dyDescent="0.25">
      <c r="A184" t="s">
        <v>779</v>
      </c>
      <c r="B184" t="s">
        <v>780</v>
      </c>
      <c r="C184" t="str">
        <f>"Description : "&amp;correspondance_typo_code[[#This Row],[Nouveau nom]]</f>
        <v>Description : Exploitations avec grandes cultures et cultures spécialisées à haute valeur ajoutée</v>
      </c>
    </row>
    <row r="185" spans="1:3" x14ac:dyDescent="0.25">
      <c r="A185" t="s">
        <v>781</v>
      </c>
      <c r="B185" t="s">
        <v>782</v>
      </c>
      <c r="C185" t="str">
        <f>"Description : "&amp;correspondance_typo_code[[#This Row],[Nouveau nom]]</f>
        <v>Description : NAT - Exploitations spécialisées herbe</v>
      </c>
    </row>
    <row r="186" spans="1:3" x14ac:dyDescent="0.25">
      <c r="A186" t="s">
        <v>783</v>
      </c>
      <c r="B186" t="s">
        <v>784</v>
      </c>
      <c r="C186" t="str">
        <f>"Description : "&amp;correspondance_typo_code[[#This Row],[Nouveau nom]]</f>
        <v>Description : NAT - Exploitations avec bois et forêts</v>
      </c>
    </row>
    <row r="187" spans="1:3" x14ac:dyDescent="0.25">
      <c r="A187" t="s">
        <v>785</v>
      </c>
      <c r="B187" t="s">
        <v>786</v>
      </c>
      <c r="C187" t="str">
        <f>"Description : "&amp;correspondance_typo_code[[#This Row],[Nouveau nom]]</f>
        <v>Description : NAT - Exploitations avec cultures pour production de biomasse ou matériaux</v>
      </c>
    </row>
    <row r="188" spans="1:3" x14ac:dyDescent="0.25">
      <c r="A188" t="s">
        <v>787</v>
      </c>
      <c r="B188" t="s">
        <v>788</v>
      </c>
      <c r="C188" t="str">
        <f>"Description : "&amp;correspondance_typo_code[[#This Row],[Nouveau nom]]</f>
        <v xml:space="preserve">Description : Exploitations spécialisées viticulture - autres </v>
      </c>
    </row>
    <row r="189" spans="1:3" x14ac:dyDescent="0.25">
      <c r="A189" t="s">
        <v>789</v>
      </c>
      <c r="B189" t="s">
        <v>790</v>
      </c>
      <c r="C189" t="str">
        <f>"Description : "&amp;correspondance_typo_code[[#This Row],[Nouveau nom]]</f>
        <v>Description : NAT - Exploitations spécialisées engraisseurs de veaux de boucherie</v>
      </c>
    </row>
    <row r="190" spans="1:3" x14ac:dyDescent="0.25">
      <c r="A190" t="s">
        <v>791</v>
      </c>
      <c r="B190" t="s">
        <v>792</v>
      </c>
      <c r="C190" t="str">
        <f>"Description : "&amp;correspondance_typo_code[[#This Row],[Nouveau nom]]</f>
        <v>Description : NAT - Exploitations spécialisées engraisseurs d'autres types de bovins viandes</v>
      </c>
    </row>
    <row r="191" spans="1:3" x14ac:dyDescent="0.25">
      <c r="A191" t="s">
        <v>793</v>
      </c>
      <c r="B191" t="s">
        <v>794</v>
      </c>
      <c r="C191" t="str">
        <f>"Description : "&amp;correspondance_typo_code[[#This Row],[Nouveau nom]]</f>
        <v>Description : NAT - Exploitations spécialisées naisseurs-engraisseurs de veaux sous la mère</v>
      </c>
    </row>
    <row r="192" spans="1:3" x14ac:dyDescent="0.25">
      <c r="A192" t="s">
        <v>795</v>
      </c>
      <c r="B192" t="s">
        <v>796</v>
      </c>
      <c r="C192" t="str">
        <f>"Description : "&amp;correspondance_typo_code[[#This Row],[Nouveau nom]]</f>
        <v>Description : NAT - Exploitations spécialisées naisseurs-engraisseurs de veaux lourds</v>
      </c>
    </row>
    <row r="193" spans="1:3" x14ac:dyDescent="0.25">
      <c r="A193" t="s">
        <v>797</v>
      </c>
      <c r="B193" t="s">
        <v>798</v>
      </c>
      <c r="C193" t="str">
        <f>"Description : "&amp;correspondance_typo_code[[#This Row],[Nouveau nom]]</f>
        <v>Description : NAT - Exploitations spécialisées naisseurs-engraisseurs de très jeunes bovins mâles (TJB : 11-14 mois)</v>
      </c>
    </row>
    <row r="194" spans="1:3" x14ac:dyDescent="0.25">
      <c r="A194" t="s">
        <v>799</v>
      </c>
      <c r="B194" t="s">
        <v>800</v>
      </c>
      <c r="C194" t="str">
        <f>"Description : "&amp;correspondance_typo_code[[#This Row],[Nouveau nom]]</f>
        <v>Description : NAT - Exploitations spécialisées naisseurs-engraisseurs de jeunes bovins mâles (JB : 15-24 mois)</v>
      </c>
    </row>
    <row r="195" spans="1:3" x14ac:dyDescent="0.25">
      <c r="A195" t="s">
        <v>801</v>
      </c>
      <c r="B195" t="s">
        <v>802</v>
      </c>
      <c r="C195" t="str">
        <f>"Description : "&amp;correspondance_typo_code[[#This Row],[Nouveau nom]]</f>
        <v>Description : NAT - Exploitations spécialisées naisseurs-engraisseurs de taureaux de réforme mâles (≥25 mois)</v>
      </c>
    </row>
    <row r="196" spans="1:3" x14ac:dyDescent="0.25">
      <c r="A196" t="s">
        <v>803</v>
      </c>
      <c r="B196" t="s">
        <v>804</v>
      </c>
      <c r="C196" t="str">
        <f>"Description : "&amp;correspondance_typo_code[[#This Row],[Nouveau nom]]</f>
        <v>Description : NAT - Exploitations spécialisées naisseurs de broutards mâles</v>
      </c>
    </row>
    <row r="197" spans="1:3" x14ac:dyDescent="0.25">
      <c r="A197" t="s">
        <v>805</v>
      </c>
      <c r="B197" t="s">
        <v>806</v>
      </c>
      <c r="C197" t="str">
        <f>"Description : "&amp;correspondance_typo_code[[#This Row],[Nouveau nom]]</f>
        <v>Description : NAT - Exploitations spécialisées naisseurs de broutards mâles repoussés</v>
      </c>
    </row>
    <row r="198" spans="1:3" x14ac:dyDescent="0.25">
      <c r="A198" t="s">
        <v>807</v>
      </c>
      <c r="B198" t="s">
        <v>808</v>
      </c>
      <c r="C198" t="str">
        <f>"Description : "&amp;correspondance_typo_code[[#This Row],[Nouveau nom]]</f>
        <v>Description : NAT - Exploitations spécialisées naisseurs de jeunes bovins maigres mâles</v>
      </c>
    </row>
    <row r="199" spans="1:3" x14ac:dyDescent="0.25">
      <c r="A199" t="s">
        <v>809</v>
      </c>
      <c r="B199" t="s">
        <v>810</v>
      </c>
      <c r="C199" t="str">
        <f>"Description : "&amp;correspondance_typo_code[[#This Row],[Nouveau nom]]</f>
        <v>Description : NAT - Exploitations spécialisées autres naisseurs de bovins viandes</v>
      </c>
    </row>
    <row r="200" spans="1:3" x14ac:dyDescent="0.25">
      <c r="A200" t="s">
        <v>811</v>
      </c>
      <c r="B200" t="s">
        <v>812</v>
      </c>
      <c r="C200" t="str">
        <f>"Description : "&amp;correspondance_typo_code[[#This Row],[Nouveau nom]]</f>
        <v>Description : NAT - Exploitations spécialisées naisseurs-engraisseurs de très jeunes bovins mâles (TJB : 11-14 mois) et voie femelles significative</v>
      </c>
    </row>
    <row r="201" spans="1:3" x14ac:dyDescent="0.25">
      <c r="A201" t="s">
        <v>813</v>
      </c>
      <c r="B201" t="s">
        <v>814</v>
      </c>
      <c r="C201" t="str">
        <f>"Description : "&amp;correspondance_typo_code[[#This Row],[Nouveau nom]]</f>
        <v>Description : NAT - Exploitations spécialisées naisseurs-engraisseurs de très jeunes bovins mâles (TJB : 11-14 mois) strictes</v>
      </c>
    </row>
    <row r="202" spans="1:3" x14ac:dyDescent="0.25">
      <c r="A202" t="s">
        <v>815</v>
      </c>
      <c r="B202" t="s">
        <v>816</v>
      </c>
      <c r="C202" t="str">
        <f>"Description : "&amp;correspondance_typo_code[[#This Row],[Nouveau nom]]</f>
        <v>Description : NAT - Exploitations spécialisées naisseurs-engraisseurs de jeunes bovins mâles (JB : 15-24 mois) et voie femelles significative</v>
      </c>
    </row>
    <row r="203" spans="1:3" x14ac:dyDescent="0.25">
      <c r="A203" t="s">
        <v>817</v>
      </c>
      <c r="B203" t="s">
        <v>818</v>
      </c>
      <c r="C203" t="str">
        <f>"Description : "&amp;correspondance_typo_code[[#This Row],[Nouveau nom]]</f>
        <v>Description : NAT - Exploitations spécialisées naisseurs-engraisseurs de jeunes bovins mâles (JB : 15-24 mois) strictes</v>
      </c>
    </row>
    <row r="204" spans="1:3" x14ac:dyDescent="0.25">
      <c r="A204" t="s">
        <v>819</v>
      </c>
      <c r="B204" t="s">
        <v>820</v>
      </c>
      <c r="C204" t="str">
        <f>"Description : "&amp;correspondance_typo_code[[#This Row],[Nouveau nom]]</f>
        <v>Description : NAT - Exploitations spécialisées naisseurs-engraisseurs de taureaux de réforme mâles (≥25 mois) et voie femelles significative</v>
      </c>
    </row>
    <row r="205" spans="1:3" x14ac:dyDescent="0.25">
      <c r="A205" t="s">
        <v>821</v>
      </c>
      <c r="B205" t="s">
        <v>822</v>
      </c>
      <c r="C205" t="str">
        <f>"Description : "&amp;correspondance_typo_code[[#This Row],[Nouveau nom]]</f>
        <v>Description : NAT - Exploitations spécialisées naisseurs-engraisseurs de taureaux de réforme mâles (≥25 mois) strictes</v>
      </c>
    </row>
    <row r="206" spans="1:3" x14ac:dyDescent="0.25">
      <c r="A206" t="s">
        <v>823</v>
      </c>
      <c r="B206" t="s">
        <v>824</v>
      </c>
      <c r="C206" t="str">
        <f>"Description : "&amp;correspondance_typo_code[[#This Row],[Nouveau nom]]</f>
        <v>Description : NAT - Exploitations spécialisées naisseurs de broutards mâles et finition de femelles</v>
      </c>
    </row>
    <row r="207" spans="1:3" x14ac:dyDescent="0.25">
      <c r="A207" t="s">
        <v>825</v>
      </c>
      <c r="B207" t="s">
        <v>826</v>
      </c>
      <c r="C207" t="str">
        <f>"Description : "&amp;correspondance_typo_code[[#This Row],[Nouveau nom]]</f>
        <v>Description : NAT - Exploitations spécialisées naisseurs de broutards mâles strictes</v>
      </c>
    </row>
    <row r="208" spans="1:3" x14ac:dyDescent="0.25">
      <c r="A208" t="s">
        <v>827</v>
      </c>
      <c r="B208" t="s">
        <v>828</v>
      </c>
      <c r="C208" t="str">
        <f>"Description : "&amp;correspondance_typo_code[[#This Row],[Nouveau nom]]</f>
        <v>Description : NAT - Exploitations spécialisées naisseurs de broutards mâles repoussés et finition de femelles</v>
      </c>
    </row>
    <row r="209" spans="1:3" x14ac:dyDescent="0.25">
      <c r="A209" t="s">
        <v>829</v>
      </c>
      <c r="B209" t="s">
        <v>830</v>
      </c>
      <c r="C209" t="str">
        <f>"Description : "&amp;correspondance_typo_code[[#This Row],[Nouveau nom]]</f>
        <v>Description : NAT - Exploitations spécialisées naisseurs de broutards mâles repoussés strictes</v>
      </c>
    </row>
    <row r="210" spans="1:3" x14ac:dyDescent="0.25">
      <c r="A210" t="s">
        <v>831</v>
      </c>
      <c r="B210" t="s">
        <v>832</v>
      </c>
      <c r="C210" t="str">
        <f>"Description : "&amp;correspondance_typo_code[[#This Row],[Nouveau nom]]</f>
        <v>Description : NAT - Exploitations spécialisées naisseurs de jeunes bovins maigres mâles et finition de femelles</v>
      </c>
    </row>
    <row r="211" spans="1:3" x14ac:dyDescent="0.25">
      <c r="A211" t="s">
        <v>833</v>
      </c>
      <c r="B211" t="s">
        <v>834</v>
      </c>
      <c r="C211" t="str">
        <f>"Description : "&amp;correspondance_typo_code[[#This Row],[Nouveau nom]]</f>
        <v>Description : NAT - Exploitations spécialisées naisseurs de jeunes bovins maigres mâles strictes</v>
      </c>
    </row>
    <row r="212" spans="1:3" x14ac:dyDescent="0.25">
      <c r="A212" t="s">
        <v>835</v>
      </c>
      <c r="B212" t="s">
        <v>822</v>
      </c>
      <c r="C212" t="str">
        <f>"Description : "&amp;correspondance_typo_code[[#This Row],[Nouveau nom]]</f>
        <v>Description : NAT - Exploitations spécialisées naisseurs-engraisseurs de taureaux de réforme mâles (≥25 mois) strictes</v>
      </c>
    </row>
    <row r="213" spans="1:3" x14ac:dyDescent="0.25">
      <c r="A213" t="s">
        <v>264</v>
      </c>
      <c r="B213" t="s">
        <v>264</v>
      </c>
      <c r="C213" t="str">
        <f>"Description : "&amp;correspondance_typo_code[[#This Row],[Nouveau nom]]</f>
        <v>Description : Non affecté</v>
      </c>
    </row>
  </sheetData>
  <conditionalFormatting sqref="A1:A1048576">
    <cfRule type="duplicateValues" dxfId="9" priority="1"/>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01D80-22FC-4B2C-850C-6FEAD9C561EB}">
  <sheetPr codeName="Feuil1"/>
  <dimension ref="A1:C24"/>
  <sheetViews>
    <sheetView zoomScale="85" zoomScaleNormal="85" workbookViewId="0">
      <selection activeCell="A10" sqref="A10"/>
    </sheetView>
  </sheetViews>
  <sheetFormatPr baseColWidth="10" defaultColWidth="11.42578125" defaultRowHeight="15" x14ac:dyDescent="0.25"/>
  <cols>
    <col min="1" max="1" width="20.7109375" customWidth="1"/>
    <col min="2" max="2" width="74.85546875" bestFit="1" customWidth="1"/>
    <col min="3" max="3" width="68.7109375" bestFit="1" customWidth="1"/>
  </cols>
  <sheetData>
    <row r="1" spans="1:3" ht="66" customHeight="1" x14ac:dyDescent="0.25">
      <c r="A1" s="4"/>
      <c r="B1" s="4" t="s">
        <v>836</v>
      </c>
      <c r="C1" s="4" t="s">
        <v>837</v>
      </c>
    </row>
    <row r="2" spans="1:3" ht="66" customHeight="1" x14ac:dyDescent="0.25">
      <c r="A2" s="1"/>
      <c r="B2" s="2" t="s">
        <v>838</v>
      </c>
      <c r="C2" s="3" t="s">
        <v>839</v>
      </c>
    </row>
    <row r="3" spans="1:3" ht="150" x14ac:dyDescent="0.25">
      <c r="A3" s="1"/>
      <c r="B3" s="2" t="s">
        <v>840</v>
      </c>
      <c r="C3" s="3" t="s">
        <v>841</v>
      </c>
    </row>
    <row r="4" spans="1:3" ht="66" customHeight="1" x14ac:dyDescent="0.25">
      <c r="A4" s="1"/>
      <c r="B4" s="2" t="s">
        <v>842</v>
      </c>
      <c r="C4" s="3" t="s">
        <v>843</v>
      </c>
    </row>
    <row r="5" spans="1:3" ht="66" customHeight="1" x14ac:dyDescent="0.25">
      <c r="A5" s="1"/>
      <c r="B5" s="2" t="s">
        <v>844</v>
      </c>
      <c r="C5" s="3" t="s">
        <v>845</v>
      </c>
    </row>
    <row r="6" spans="1:3" ht="66" customHeight="1" x14ac:dyDescent="0.25">
      <c r="A6" s="1"/>
      <c r="B6" s="2" t="s">
        <v>846</v>
      </c>
      <c r="C6" s="3" t="s">
        <v>847</v>
      </c>
    </row>
    <row r="7" spans="1:3" ht="66" customHeight="1" x14ac:dyDescent="0.25">
      <c r="A7" s="1"/>
      <c r="B7" s="2" t="s">
        <v>848</v>
      </c>
      <c r="C7" s="3" t="s">
        <v>849</v>
      </c>
    </row>
    <row r="8" spans="1:3" ht="75" x14ac:dyDescent="0.25">
      <c r="A8" s="1"/>
      <c r="B8" s="2" t="s">
        <v>850</v>
      </c>
      <c r="C8" s="3" t="s">
        <v>851</v>
      </c>
    </row>
    <row r="9" spans="1:3" ht="66" customHeight="1" x14ac:dyDescent="0.25">
      <c r="A9" s="1"/>
      <c r="B9" s="2" t="s">
        <v>852</v>
      </c>
      <c r="C9" s="1" t="s">
        <v>853</v>
      </c>
    </row>
    <row r="10" spans="1:3" ht="66" customHeight="1" x14ac:dyDescent="0.25">
      <c r="A10" s="1"/>
      <c r="B10" s="2" t="s">
        <v>854</v>
      </c>
      <c r="C10" s="1" t="s">
        <v>855</v>
      </c>
    </row>
    <row r="11" spans="1:3" ht="66" customHeight="1" x14ac:dyDescent="0.25">
      <c r="A11" s="1"/>
      <c r="B11" s="2" t="s">
        <v>856</v>
      </c>
      <c r="C11" s="1" t="s">
        <v>857</v>
      </c>
    </row>
    <row r="12" spans="1:3" ht="66" customHeight="1" x14ac:dyDescent="0.25">
      <c r="A12" s="1"/>
      <c r="B12" s="2" t="s">
        <v>858</v>
      </c>
      <c r="C12" s="7" t="s">
        <v>859</v>
      </c>
    </row>
    <row r="13" spans="1:3" ht="66" customHeight="1" x14ac:dyDescent="0.25">
      <c r="A13" s="1"/>
      <c r="B13" s="2" t="s">
        <v>860</v>
      </c>
      <c r="C13" s="1" t="s">
        <v>861</v>
      </c>
    </row>
    <row r="14" spans="1:3" ht="66" customHeight="1" x14ac:dyDescent="0.25">
      <c r="A14" s="1"/>
      <c r="B14" s="2" t="s">
        <v>862</v>
      </c>
      <c r="C14" s="1" t="s">
        <v>863</v>
      </c>
    </row>
    <row r="15" spans="1:3" ht="66" customHeight="1" x14ac:dyDescent="0.25">
      <c r="A15" s="1"/>
      <c r="B15" s="2" t="s">
        <v>864</v>
      </c>
      <c r="C15" s="1" t="s">
        <v>865</v>
      </c>
    </row>
    <row r="16" spans="1:3" ht="66" customHeight="1" x14ac:dyDescent="0.25">
      <c r="A16" s="1"/>
      <c r="B16" s="2" t="s">
        <v>866</v>
      </c>
      <c r="C16" s="1" t="s">
        <v>867</v>
      </c>
    </row>
    <row r="17" spans="1:3" ht="66" customHeight="1" x14ac:dyDescent="0.25">
      <c r="A17" s="1"/>
      <c r="B17" s="2" t="s">
        <v>868</v>
      </c>
      <c r="C17" s="1" t="s">
        <v>869</v>
      </c>
    </row>
    <row r="18" spans="1:3" ht="66" customHeight="1" x14ac:dyDescent="0.25">
      <c r="A18" s="1"/>
      <c r="B18" s="2" t="s">
        <v>870</v>
      </c>
      <c r="C18" s="1" t="s">
        <v>871</v>
      </c>
    </row>
    <row r="19" spans="1:3" ht="66" customHeight="1" x14ac:dyDescent="0.25">
      <c r="A19" s="1"/>
      <c r="B19" s="2" t="s">
        <v>872</v>
      </c>
      <c r="C19" s="1" t="s">
        <v>873</v>
      </c>
    </row>
    <row r="20" spans="1:3" ht="66" customHeight="1" x14ac:dyDescent="0.25">
      <c r="A20" s="1"/>
      <c r="B20" s="2" t="s">
        <v>874</v>
      </c>
      <c r="C20" s="1" t="s">
        <v>875</v>
      </c>
    </row>
    <row r="21" spans="1:3" ht="66" customHeight="1" x14ac:dyDescent="0.25">
      <c r="A21" s="1"/>
      <c r="B21" s="2" t="s">
        <v>876</v>
      </c>
      <c r="C21" s="3" t="s">
        <v>877</v>
      </c>
    </row>
    <row r="22" spans="1:3" ht="66" customHeight="1" x14ac:dyDescent="0.25">
      <c r="A22" s="1"/>
      <c r="B22" s="2" t="s">
        <v>878</v>
      </c>
      <c r="C22" s="3" t="s">
        <v>879</v>
      </c>
    </row>
    <row r="23" spans="1:3" ht="64.900000000000006" customHeight="1" x14ac:dyDescent="0.25">
      <c r="A23" s="1"/>
      <c r="B23" s="2" t="s">
        <v>880</v>
      </c>
      <c r="C23" s="1" t="s">
        <v>881</v>
      </c>
    </row>
    <row r="24" spans="1:3" x14ac:dyDescent="0.25">
      <c r="A24" s="1"/>
      <c r="B24" s="2"/>
      <c r="C24" s="1"/>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56C67-6D78-4769-9B9A-CA589C27950C}">
  <sheetPr codeName="Feuil8"/>
  <dimension ref="A1:H87"/>
  <sheetViews>
    <sheetView topLeftCell="A7" workbookViewId="0">
      <selection activeCell="A45" sqref="A45"/>
    </sheetView>
  </sheetViews>
  <sheetFormatPr baseColWidth="10" defaultColWidth="11.42578125" defaultRowHeight="15" x14ac:dyDescent="0.25"/>
  <cols>
    <col min="1" max="1" width="20.85546875" customWidth="1"/>
    <col min="2" max="2" width="78" bestFit="1" customWidth="1"/>
    <col min="3" max="3" width="16.85546875" customWidth="1"/>
    <col min="7" max="7" width="43.42578125" bestFit="1" customWidth="1"/>
  </cols>
  <sheetData>
    <row r="1" spans="1:4" x14ac:dyDescent="0.25">
      <c r="A1" s="28" t="s">
        <v>381</v>
      </c>
      <c r="B1" s="28" t="s">
        <v>882</v>
      </c>
    </row>
    <row r="2" spans="1:4" x14ac:dyDescent="0.25">
      <c r="A2" s="1" t="s">
        <v>382</v>
      </c>
      <c r="B2" s="1" t="str">
        <f>C26&amp;" * "&amp;D26&amp;" + "&amp;C25&amp;" * "&amp;D25</f>
        <v>nb_vaches_viande * 850 + nb_bovins_engraissement * 850</v>
      </c>
      <c r="D2" t="str">
        <f>A2&amp;" = "&amp;B2</f>
        <v>ugb_bovins_viande = nb_vaches_viande * 850 + nb_bovins_engraissement * 850</v>
      </c>
    </row>
    <row r="3" spans="1:4" x14ac:dyDescent="0.25">
      <c r="A3" s="1" t="s">
        <v>383</v>
      </c>
      <c r="B3" s="1" t="str">
        <f>C21&amp;" * "&amp;D21</f>
        <v>nb_vaches_lait * 1000</v>
      </c>
      <c r="D3" t="str">
        <f t="shared" ref="D3:D10" si="0">A3&amp;" = "&amp;B3</f>
        <v>ugb_bovins_lait = nb_vaches_lait * 1000</v>
      </c>
    </row>
    <row r="4" spans="1:4" x14ac:dyDescent="0.25">
      <c r="A4" s="1" t="s">
        <v>385</v>
      </c>
      <c r="B4" s="1" t="str">
        <f>C22&amp;" * "&amp;D22</f>
        <v>nb_brebis_viande * 150</v>
      </c>
      <c r="D4" t="str">
        <f t="shared" si="0"/>
        <v>ugb_brebis_viande = nb_brebis_viande * 150</v>
      </c>
    </row>
    <row r="5" spans="1:4" x14ac:dyDescent="0.25">
      <c r="A5" s="1" t="s">
        <v>386</v>
      </c>
      <c r="B5" s="1" t="str">
        <f>C23&amp;" * "&amp;D23</f>
        <v>nb_brebis_lait * 150</v>
      </c>
      <c r="D5" t="str">
        <f t="shared" si="0"/>
        <v>ugb_brebis_lait = nb_brebis_lait * 150</v>
      </c>
    </row>
    <row r="6" spans="1:4" x14ac:dyDescent="0.25">
      <c r="A6" s="1" t="s">
        <v>387</v>
      </c>
      <c r="B6" s="1" t="str">
        <f>C24&amp;" * "&amp;D24</f>
        <v>nb_chevres * 170</v>
      </c>
      <c r="D6" t="str">
        <f t="shared" si="0"/>
        <v>ugb_caprins_lait = nb_chevres * 170</v>
      </c>
    </row>
    <row r="7" spans="1:4" x14ac:dyDescent="0.25">
      <c r="A7" s="1" t="s">
        <v>388</v>
      </c>
      <c r="B7" s="1" t="str">
        <f>C27&amp;" * "&amp;D27</f>
        <v>nb_juments_ponettes * 800</v>
      </c>
      <c r="D7" t="str">
        <f t="shared" si="0"/>
        <v>ugb_chevaux_trait = nb_juments_ponettes * 800</v>
      </c>
    </row>
    <row r="9" spans="1:4" x14ac:dyDescent="0.25">
      <c r="A9" s="1" t="s">
        <v>389</v>
      </c>
      <c r="B9" s="1" t="str">
        <f>A2&amp;" + "&amp;A7&amp;" + 1,25 * "&amp;A4</f>
        <v>ugb_bovins_viande + ugb_chevaux_trait + 1,25 * ugb_brebis_viande</v>
      </c>
      <c r="D9" t="str">
        <f t="shared" si="0"/>
        <v>ugb_herbi_viande = ugb_bovins_viande + ugb_chevaux_trait + 1,25 * ugb_brebis_viande</v>
      </c>
    </row>
    <row r="10" spans="1:4" x14ac:dyDescent="0.25">
      <c r="A10" s="1" t="s">
        <v>390</v>
      </c>
      <c r="B10" s="1" t="str">
        <f>" 1,35 * "&amp;A3&amp;" + 1,25 * "&amp;A5&amp;" + 1,25 * "&amp;A6</f>
        <v xml:space="preserve"> 1,35 * ugb_bovins_lait + 1,25 * ugb_brebis_lait + 1,25 * ugb_caprins_lait</v>
      </c>
      <c r="D10" t="str">
        <f t="shared" si="0"/>
        <v>ugb_lait =  1,35 * ugb_bovins_lait + 1,25 * ugb_brebis_lait + 1,25 * ugb_caprins_lait</v>
      </c>
    </row>
    <row r="20" spans="1:7" x14ac:dyDescent="0.25">
      <c r="B20" s="1"/>
      <c r="C20" s="1" t="s">
        <v>21</v>
      </c>
      <c r="D20" s="1" t="s">
        <v>882</v>
      </c>
      <c r="F20" t="s">
        <v>381</v>
      </c>
    </row>
    <row r="21" spans="1:7" x14ac:dyDescent="0.25">
      <c r="A21" t="s">
        <v>155</v>
      </c>
      <c r="B21" s="1" t="s">
        <v>883</v>
      </c>
      <c r="C21" t="s">
        <v>157</v>
      </c>
      <c r="D21" s="1">
        <v>1000</v>
      </c>
      <c r="F21" s="1">
        <v>1.45</v>
      </c>
    </row>
    <row r="22" spans="1:7" x14ac:dyDescent="0.25">
      <c r="A22" t="s">
        <v>884</v>
      </c>
      <c r="B22" s="1" t="s">
        <v>885</v>
      </c>
      <c r="C22" t="s">
        <v>218</v>
      </c>
      <c r="D22" s="1">
        <v>150</v>
      </c>
      <c r="F22" s="1">
        <v>0.17</v>
      </c>
    </row>
    <row r="23" spans="1:7" x14ac:dyDescent="0.25">
      <c r="A23" t="s">
        <v>886</v>
      </c>
      <c r="B23" s="1" t="s">
        <v>887</v>
      </c>
      <c r="C23" t="s">
        <v>214</v>
      </c>
      <c r="D23" s="1">
        <v>150</v>
      </c>
      <c r="F23" s="1">
        <v>0.2</v>
      </c>
    </row>
    <row r="24" spans="1:7" x14ac:dyDescent="0.25">
      <c r="A24" t="s">
        <v>185</v>
      </c>
      <c r="B24" s="1" t="s">
        <v>888</v>
      </c>
      <c r="C24" t="s">
        <v>187</v>
      </c>
      <c r="D24" s="1">
        <v>170</v>
      </c>
      <c r="F24" s="1">
        <v>0.3</v>
      </c>
    </row>
    <row r="25" spans="1:7" x14ac:dyDescent="0.25">
      <c r="A25" t="s">
        <v>160</v>
      </c>
      <c r="B25" s="1" t="s">
        <v>889</v>
      </c>
      <c r="C25" t="s">
        <v>166</v>
      </c>
      <c r="D25" s="1">
        <v>850</v>
      </c>
      <c r="F25" s="1">
        <v>0.9</v>
      </c>
    </row>
    <row r="26" spans="1:7" x14ac:dyDescent="0.25">
      <c r="B26" s="1" t="s">
        <v>890</v>
      </c>
      <c r="C26" t="s">
        <v>162</v>
      </c>
      <c r="D26" s="1">
        <v>850</v>
      </c>
      <c r="F26" s="1">
        <v>0.9</v>
      </c>
    </row>
    <row r="27" spans="1:7" x14ac:dyDescent="0.25">
      <c r="A27" t="s">
        <v>189</v>
      </c>
      <c r="B27" s="1" t="s">
        <v>891</v>
      </c>
      <c r="C27" t="s">
        <v>191</v>
      </c>
      <c r="D27" s="1">
        <v>800</v>
      </c>
      <c r="F27" s="1">
        <v>0.9</v>
      </c>
    </row>
    <row r="28" spans="1:7" x14ac:dyDescent="0.25">
      <c r="B28" s="1" t="s">
        <v>892</v>
      </c>
      <c r="C28" t="s">
        <v>893</v>
      </c>
      <c r="D28" s="1">
        <v>600</v>
      </c>
      <c r="F28" s="1">
        <v>1</v>
      </c>
    </row>
    <row r="29" spans="1:7" x14ac:dyDescent="0.25">
      <c r="A29" t="s">
        <v>228</v>
      </c>
      <c r="B29" s="1" t="s">
        <v>894</v>
      </c>
      <c r="C29" t="s">
        <v>230</v>
      </c>
      <c r="D29" s="1">
        <v>0</v>
      </c>
      <c r="F29" s="1">
        <v>0.9</v>
      </c>
    </row>
    <row r="30" spans="1:7" x14ac:dyDescent="0.25">
      <c r="B30" s="1" t="s">
        <v>895</v>
      </c>
      <c r="C30" t="s">
        <v>232</v>
      </c>
      <c r="D30" s="1">
        <v>0</v>
      </c>
      <c r="F30" s="1">
        <v>0.08</v>
      </c>
      <c r="G30" t="s">
        <v>896</v>
      </c>
    </row>
    <row r="31" spans="1:7" x14ac:dyDescent="0.25">
      <c r="A31" t="s">
        <v>233</v>
      </c>
      <c r="B31" s="1" t="s">
        <v>897</v>
      </c>
      <c r="C31" t="s">
        <v>235</v>
      </c>
      <c r="D31" s="1">
        <v>0</v>
      </c>
      <c r="F31" s="1">
        <f>AVERAGE(0.011,0.0017,0.024,0.019,0.008)</f>
        <v>1.2740000000000001E-2</v>
      </c>
    </row>
    <row r="32" spans="1:7" x14ac:dyDescent="0.25">
      <c r="B32" s="1" t="s">
        <v>898</v>
      </c>
      <c r="C32" t="s">
        <v>237</v>
      </c>
      <c r="D32" s="1">
        <v>0</v>
      </c>
      <c r="F32" s="1">
        <v>0.2</v>
      </c>
      <c r="G32" t="s">
        <v>896</v>
      </c>
    </row>
    <row r="33" spans="1:8" x14ac:dyDescent="0.25">
      <c r="B33" s="1" t="s">
        <v>899</v>
      </c>
      <c r="C33" t="s">
        <v>239</v>
      </c>
      <c r="D33" s="1">
        <v>0</v>
      </c>
      <c r="F33" s="1">
        <v>4.0000000000000001E-3</v>
      </c>
    </row>
    <row r="34" spans="1:8" x14ac:dyDescent="0.25">
      <c r="A34" t="s">
        <v>900</v>
      </c>
      <c r="B34" s="1" t="s">
        <v>901</v>
      </c>
      <c r="C34" t="s">
        <v>225</v>
      </c>
      <c r="D34" s="1">
        <v>0</v>
      </c>
      <c r="F34" s="1">
        <v>2.1999999999999999E-2</v>
      </c>
    </row>
    <row r="35" spans="1:8" x14ac:dyDescent="0.25">
      <c r="B35" s="1" t="s">
        <v>902</v>
      </c>
      <c r="C35" t="s">
        <v>227</v>
      </c>
      <c r="D35" s="1">
        <v>0</v>
      </c>
      <c r="F35" s="1">
        <v>2.1999999999999999E-2</v>
      </c>
    </row>
    <row r="36" spans="1:8" x14ac:dyDescent="0.25">
      <c r="A36" t="s">
        <v>242</v>
      </c>
      <c r="B36" s="1" t="s">
        <v>903</v>
      </c>
      <c r="C36" t="s">
        <v>251</v>
      </c>
      <c r="D36" s="1">
        <v>0</v>
      </c>
      <c r="F36" s="1">
        <v>1.4E-2</v>
      </c>
    </row>
    <row r="37" spans="1:8" x14ac:dyDescent="0.25">
      <c r="B37" s="1" t="s">
        <v>904</v>
      </c>
      <c r="C37" t="s">
        <v>246</v>
      </c>
      <c r="D37" s="1">
        <v>0</v>
      </c>
      <c r="F37" s="1">
        <v>1.2999999999999999E-2</v>
      </c>
    </row>
    <row r="38" spans="1:8" x14ac:dyDescent="0.25">
      <c r="B38" s="1" t="s">
        <v>905</v>
      </c>
      <c r="C38" t="s">
        <v>292</v>
      </c>
      <c r="D38" s="1">
        <v>0</v>
      </c>
      <c r="F38" s="1">
        <v>1.4E-2</v>
      </c>
    </row>
    <row r="39" spans="1:8" x14ac:dyDescent="0.25">
      <c r="A39" t="s">
        <v>203</v>
      </c>
      <c r="B39" s="1" t="s">
        <v>906</v>
      </c>
      <c r="C39" t="s">
        <v>205</v>
      </c>
      <c r="D39" s="1">
        <v>0</v>
      </c>
      <c r="F39" s="1">
        <v>0.16700000000000001</v>
      </c>
    </row>
    <row r="40" spans="1:8" x14ac:dyDescent="0.25">
      <c r="B40" s="1" t="s">
        <v>907</v>
      </c>
      <c r="C40" t="s">
        <v>207</v>
      </c>
      <c r="D40" s="1">
        <v>0</v>
      </c>
      <c r="F40" s="1">
        <v>0.16700000000000001</v>
      </c>
      <c r="G40" t="s">
        <v>896</v>
      </c>
    </row>
    <row r="43" spans="1:8" x14ac:dyDescent="0.25">
      <c r="A43" t="s">
        <v>908</v>
      </c>
    </row>
    <row r="44" spans="1:8" x14ac:dyDescent="0.25">
      <c r="C44" s="23"/>
    </row>
    <row r="45" spans="1:8" x14ac:dyDescent="0.25">
      <c r="A45" s="10" t="s">
        <v>909</v>
      </c>
      <c r="C45" s="24"/>
    </row>
    <row r="46" spans="1:8" ht="115.5" thickBot="1" x14ac:dyDescent="0.3">
      <c r="A46" s="11" t="s">
        <v>910</v>
      </c>
      <c r="C46" s="25"/>
      <c r="G46" t="s">
        <v>911</v>
      </c>
      <c r="H46" t="str">
        <f>RIGHT(G46,4)</f>
        <v>1.45</v>
      </c>
    </row>
    <row r="47" spans="1:8" ht="26.25" thickBot="1" x14ac:dyDescent="0.3">
      <c r="A47" s="12" t="s">
        <v>912</v>
      </c>
      <c r="B47" s="13" t="s">
        <v>913</v>
      </c>
      <c r="C47" s="25"/>
      <c r="G47" t="s">
        <v>914</v>
      </c>
      <c r="H47" t="str">
        <f t="shared" ref="H47:H76" si="1">RIGHT(G47,4)</f>
        <v xml:space="preserve"> 0.9</v>
      </c>
    </row>
    <row r="48" spans="1:8" ht="15.75" thickBot="1" x14ac:dyDescent="0.3">
      <c r="A48" s="14" t="s">
        <v>915</v>
      </c>
      <c r="B48" s="15">
        <v>1000</v>
      </c>
      <c r="C48" s="25"/>
      <c r="G48" t="s">
        <v>916</v>
      </c>
      <c r="H48" t="str">
        <f t="shared" si="1"/>
        <v xml:space="preserve"> 0.6</v>
      </c>
    </row>
    <row r="49" spans="1:8" ht="26.25" thickBot="1" x14ac:dyDescent="0.3">
      <c r="A49" s="14" t="s">
        <v>917</v>
      </c>
      <c r="B49" s="16">
        <v>850</v>
      </c>
      <c r="C49" s="25"/>
      <c r="G49" t="s">
        <v>918</v>
      </c>
      <c r="H49" t="str">
        <f t="shared" si="1"/>
        <v xml:space="preserve"> 0.6</v>
      </c>
    </row>
    <row r="50" spans="1:8" ht="45.75" thickBot="1" x14ac:dyDescent="0.3">
      <c r="A50" s="17" t="s">
        <v>919</v>
      </c>
      <c r="B50" s="16"/>
      <c r="C50" s="25"/>
      <c r="G50" t="s">
        <v>920</v>
      </c>
      <c r="H50" t="str">
        <f t="shared" si="1"/>
        <v>0.52</v>
      </c>
    </row>
    <row r="51" spans="1:8" ht="26.25" thickBot="1" x14ac:dyDescent="0.3">
      <c r="A51" s="14" t="s">
        <v>921</v>
      </c>
      <c r="B51" s="16">
        <v>0</v>
      </c>
      <c r="C51" s="25"/>
      <c r="G51" t="s">
        <v>922</v>
      </c>
      <c r="H51" t="str">
        <f t="shared" si="1"/>
        <v xml:space="preserve"> 0.6</v>
      </c>
    </row>
    <row r="52" spans="1:8" ht="26.25" thickBot="1" x14ac:dyDescent="0.3">
      <c r="A52" s="14" t="s">
        <v>923</v>
      </c>
      <c r="B52" s="16">
        <v>380</v>
      </c>
      <c r="C52" s="25"/>
      <c r="G52" t="s">
        <v>924</v>
      </c>
      <c r="H52" t="str">
        <f t="shared" si="1"/>
        <v>0.44</v>
      </c>
    </row>
    <row r="53" spans="1:8" ht="39" thickBot="1" x14ac:dyDescent="0.3">
      <c r="A53" s="14" t="s">
        <v>925</v>
      </c>
      <c r="B53" s="16">
        <v>380</v>
      </c>
      <c r="C53" s="25"/>
      <c r="G53" t="s">
        <v>926</v>
      </c>
      <c r="H53" t="str">
        <f t="shared" si="1"/>
        <v xml:space="preserve"> 0.9</v>
      </c>
    </row>
    <row r="54" spans="1:8" ht="26.25" thickBot="1" x14ac:dyDescent="0.3">
      <c r="A54" s="14" t="s">
        <v>927</v>
      </c>
      <c r="B54" s="16">
        <v>600</v>
      </c>
      <c r="C54" s="25"/>
      <c r="G54" t="s">
        <v>928</v>
      </c>
      <c r="H54">
        <v>1</v>
      </c>
    </row>
    <row r="55" spans="1:8" ht="15.75" thickBot="1" x14ac:dyDescent="0.3">
      <c r="A55" s="14" t="s">
        <v>929</v>
      </c>
      <c r="B55" s="16">
        <v>900</v>
      </c>
      <c r="G55" t="s">
        <v>930</v>
      </c>
      <c r="H55" t="str">
        <f t="shared" si="1"/>
        <v xml:space="preserve"> 0.9</v>
      </c>
    </row>
    <row r="56" spans="1:8" ht="26.25" thickBot="1" x14ac:dyDescent="0.3">
      <c r="A56" s="14" t="s">
        <v>931</v>
      </c>
      <c r="B56" s="16">
        <v>600</v>
      </c>
      <c r="G56" t="s">
        <v>932</v>
      </c>
      <c r="H56">
        <v>1</v>
      </c>
    </row>
    <row r="57" spans="1:8" ht="26.25" thickBot="1" x14ac:dyDescent="0.3">
      <c r="A57" s="14" t="s">
        <v>933</v>
      </c>
      <c r="B57" s="16">
        <v>800</v>
      </c>
      <c r="G57" t="s">
        <v>934</v>
      </c>
      <c r="H57" t="str">
        <f t="shared" si="1"/>
        <v xml:space="preserve"> 0.7</v>
      </c>
    </row>
    <row r="58" spans="1:8" x14ac:dyDescent="0.25">
      <c r="A58" s="11"/>
      <c r="G58" t="s">
        <v>935</v>
      </c>
      <c r="H58" t="str">
        <f t="shared" si="1"/>
        <v xml:space="preserve"> 0.9</v>
      </c>
    </row>
    <row r="59" spans="1:8" x14ac:dyDescent="0.25">
      <c r="G59" t="s">
        <v>936</v>
      </c>
      <c r="H59" t="str">
        <f t="shared" si="1"/>
        <v xml:space="preserve"> 0.7</v>
      </c>
    </row>
    <row r="60" spans="1:8" x14ac:dyDescent="0.25">
      <c r="G60" t="s">
        <v>937</v>
      </c>
      <c r="H60" t="str">
        <f t="shared" si="1"/>
        <v xml:space="preserve"> 0.9</v>
      </c>
    </row>
    <row r="61" spans="1:8" ht="405" x14ac:dyDescent="0.25">
      <c r="A61" s="10" t="s">
        <v>938</v>
      </c>
      <c r="G61" t="s">
        <v>939</v>
      </c>
      <c r="H61" t="str">
        <f t="shared" si="1"/>
        <v xml:space="preserve"> 0.9</v>
      </c>
    </row>
    <row r="62" spans="1:8" ht="210" x14ac:dyDescent="0.25">
      <c r="A62" s="10" t="s">
        <v>940</v>
      </c>
      <c r="C62" s="26"/>
      <c r="G62" t="s">
        <v>941</v>
      </c>
      <c r="H62" t="str">
        <f>RIGHT(G62,1)</f>
        <v>1</v>
      </c>
    </row>
    <row r="63" spans="1:8" x14ac:dyDescent="0.25">
      <c r="C63" s="27"/>
      <c r="G63" t="s">
        <v>942</v>
      </c>
      <c r="H63" t="str">
        <f>RIGHT(G63,1)</f>
        <v>1</v>
      </c>
    </row>
    <row r="64" spans="1:8" ht="26.25" thickBot="1" x14ac:dyDescent="0.3">
      <c r="A64" s="18" t="s">
        <v>943</v>
      </c>
      <c r="C64" s="27"/>
      <c r="G64" t="s">
        <v>944</v>
      </c>
      <c r="H64" t="str">
        <f t="shared" si="1"/>
        <v xml:space="preserve"> 0,9</v>
      </c>
    </row>
    <row r="65" spans="1:8" ht="15.75" thickBot="1" x14ac:dyDescent="0.3">
      <c r="A65" s="19" t="s">
        <v>945</v>
      </c>
      <c r="B65" s="20" t="s">
        <v>946</v>
      </c>
      <c r="C65" s="27"/>
      <c r="G65" t="s">
        <v>947</v>
      </c>
      <c r="H65" t="str">
        <f t="shared" si="1"/>
        <v xml:space="preserve"> 0,4</v>
      </c>
    </row>
    <row r="66" spans="1:8" ht="39" thickBot="1" x14ac:dyDescent="0.3">
      <c r="A66" s="21" t="s">
        <v>948</v>
      </c>
      <c r="B66" s="22" t="s">
        <v>949</v>
      </c>
      <c r="G66" t="s">
        <v>950</v>
      </c>
      <c r="H66" t="str">
        <f t="shared" si="1"/>
        <v xml:space="preserve"> 0.3</v>
      </c>
    </row>
    <row r="67" spans="1:8" ht="39" thickBot="1" x14ac:dyDescent="0.3">
      <c r="A67" s="21" t="s">
        <v>951</v>
      </c>
      <c r="B67" s="22" t="s">
        <v>952</v>
      </c>
      <c r="G67" t="s">
        <v>953</v>
      </c>
      <c r="H67" t="str">
        <f t="shared" si="1"/>
        <v>0.14</v>
      </c>
    </row>
    <row r="68" spans="1:8" ht="39" thickBot="1" x14ac:dyDescent="0.3">
      <c r="A68" s="21" t="s">
        <v>954</v>
      </c>
      <c r="B68" s="22">
        <v>380</v>
      </c>
      <c r="G68" t="s">
        <v>955</v>
      </c>
      <c r="H68" t="str">
        <f t="shared" si="1"/>
        <v>0.06</v>
      </c>
    </row>
    <row r="69" spans="1:8" x14ac:dyDescent="0.25">
      <c r="G69" t="s">
        <v>956</v>
      </c>
      <c r="H69" t="str">
        <f t="shared" si="1"/>
        <v>0.17</v>
      </c>
    </row>
    <row r="70" spans="1:8" x14ac:dyDescent="0.25">
      <c r="G70" t="s">
        <v>957</v>
      </c>
      <c r="H70" t="str">
        <f t="shared" si="1"/>
        <v xml:space="preserve"> 0.2</v>
      </c>
    </row>
    <row r="71" spans="1:8" x14ac:dyDescent="0.25">
      <c r="G71" t="s">
        <v>958</v>
      </c>
      <c r="H71" t="str">
        <f t="shared" si="1"/>
        <v>0.12</v>
      </c>
    </row>
    <row r="72" spans="1:8" x14ac:dyDescent="0.25">
      <c r="G72" t="s">
        <v>959</v>
      </c>
      <c r="H72" t="str">
        <f t="shared" si="1"/>
        <v xml:space="preserve"> 0.1</v>
      </c>
    </row>
    <row r="73" spans="1:8" x14ac:dyDescent="0.25">
      <c r="G73" t="s">
        <v>960</v>
      </c>
      <c r="H73" t="str">
        <f t="shared" si="1"/>
        <v>0,21</v>
      </c>
    </row>
    <row r="74" spans="1:8" x14ac:dyDescent="0.25">
      <c r="G74" t="s">
        <v>961</v>
      </c>
      <c r="H74" t="str">
        <f t="shared" si="1"/>
        <v>0.08</v>
      </c>
    </row>
    <row r="75" spans="1:8" x14ac:dyDescent="0.25">
      <c r="G75" t="s">
        <v>962</v>
      </c>
      <c r="H75" t="str">
        <f t="shared" si="1"/>
        <v>0.38</v>
      </c>
    </row>
    <row r="76" spans="1:8" x14ac:dyDescent="0.25">
      <c r="G76" t="s">
        <v>963</v>
      </c>
      <c r="H76" t="str">
        <f t="shared" si="1"/>
        <v>0.38</v>
      </c>
    </row>
    <row r="77" spans="1:8" x14ac:dyDescent="0.25">
      <c r="G77" t="s">
        <v>964</v>
      </c>
      <c r="H77" t="str">
        <f>RIGHT(G77,5)</f>
        <v>0.167</v>
      </c>
    </row>
    <row r="78" spans="1:8" x14ac:dyDescent="0.25">
      <c r="G78" t="s">
        <v>965</v>
      </c>
      <c r="H78" t="str">
        <f t="shared" ref="H78:H87" si="2">RIGHT(G78,5)</f>
        <v>0.014</v>
      </c>
    </row>
    <row r="79" spans="1:8" x14ac:dyDescent="0.25">
      <c r="G79" t="s">
        <v>966</v>
      </c>
      <c r="H79" t="str">
        <f t="shared" si="2"/>
        <v>0.014</v>
      </c>
    </row>
    <row r="80" spans="1:8" x14ac:dyDescent="0.25">
      <c r="G80" t="s">
        <v>967</v>
      </c>
      <c r="H80" t="str">
        <f t="shared" si="2"/>
        <v>0.013</v>
      </c>
    </row>
    <row r="81" spans="7:8" x14ac:dyDescent="0.25">
      <c r="G81" t="s">
        <v>968</v>
      </c>
      <c r="H81" t="str">
        <f t="shared" si="2"/>
        <v>0.011</v>
      </c>
    </row>
    <row r="82" spans="7:8" x14ac:dyDescent="0.25">
      <c r="G82" t="s">
        <v>969</v>
      </c>
      <c r="H82" t="str">
        <f t="shared" si="2"/>
        <v>0.017</v>
      </c>
    </row>
    <row r="83" spans="7:8" x14ac:dyDescent="0.25">
      <c r="G83" t="s">
        <v>970</v>
      </c>
      <c r="H83" t="str">
        <f t="shared" si="2"/>
        <v>0,024</v>
      </c>
    </row>
    <row r="84" spans="7:8" x14ac:dyDescent="0.25">
      <c r="G84" t="s">
        <v>971</v>
      </c>
      <c r="H84" t="str">
        <f t="shared" si="2"/>
        <v>0.019</v>
      </c>
    </row>
    <row r="85" spans="7:8" x14ac:dyDescent="0.25">
      <c r="G85" t="s">
        <v>972</v>
      </c>
      <c r="H85" t="str">
        <f t="shared" si="2"/>
        <v>0.022</v>
      </c>
    </row>
    <row r="86" spans="7:8" x14ac:dyDescent="0.25">
      <c r="G86" t="s">
        <v>973</v>
      </c>
      <c r="H86" t="str">
        <f t="shared" si="2"/>
        <v>0.008</v>
      </c>
    </row>
    <row r="87" spans="7:8" x14ac:dyDescent="0.25">
      <c r="G87" t="s">
        <v>974</v>
      </c>
      <c r="H87" t="str">
        <f t="shared" si="2"/>
        <v>0.004</v>
      </c>
    </row>
  </sheetData>
  <hyperlinks>
    <hyperlink ref="A50" location="_ftn2" display="_ftn2" xr:uid="{6E676101-F759-46CA-BFE7-2744AED3BA27}"/>
    <hyperlink ref="A61" location="_ftnref1" display="_ftnref1" xr:uid="{FD780D28-9483-445A-930C-1CA8047860CC}"/>
    <hyperlink ref="A62" location="_ftnref2" display="_ftnref2" xr:uid="{9334E715-9AC8-4FA3-B770-451A9BBB6A4E}"/>
    <hyperlink ref="A45" location="_ftn1" display="_ftn1" xr:uid="{BA7651C3-5BF5-47EF-8A2F-5766EAFFEA7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3CB0D-C763-4D65-8C56-BDEC9B35C866}">
  <sheetPr codeName="Feuil4"/>
  <dimension ref="A1:F2755"/>
  <sheetViews>
    <sheetView topLeftCell="A2100" workbookViewId="0">
      <selection activeCell="H2661" sqref="H2661"/>
    </sheetView>
  </sheetViews>
  <sheetFormatPr baseColWidth="10" defaultColWidth="11.42578125" defaultRowHeight="15" x14ac:dyDescent="0.25"/>
  <cols>
    <col min="1" max="1" width="21.5703125" bestFit="1" customWidth="1"/>
    <col min="2" max="2" width="96.28515625" bestFit="1" customWidth="1"/>
    <col min="3" max="3" width="13.28515625" bestFit="1" customWidth="1"/>
    <col min="4" max="4" width="26.28515625" bestFit="1" customWidth="1"/>
    <col min="5" max="5" width="11.7109375" customWidth="1"/>
    <col min="6" max="6" width="31" bestFit="1" customWidth="1"/>
  </cols>
  <sheetData>
    <row r="1" spans="1:6" ht="18.75" x14ac:dyDescent="0.3">
      <c r="A1" s="5" t="s">
        <v>975</v>
      </c>
      <c r="B1" s="5" t="s">
        <v>976</v>
      </c>
      <c r="C1" s="5" t="s">
        <v>977</v>
      </c>
      <c r="D1" s="5" t="s">
        <v>978</v>
      </c>
      <c r="E1" s="5" t="s">
        <v>22</v>
      </c>
      <c r="F1" s="5" t="s">
        <v>979</v>
      </c>
    </row>
    <row r="2" spans="1:6" hidden="1" x14ac:dyDescent="0.25">
      <c r="A2" t="s">
        <v>980</v>
      </c>
      <c r="B2" t="s">
        <v>981</v>
      </c>
      <c r="C2" t="s">
        <v>982</v>
      </c>
      <c r="D2" t="s">
        <v>983</v>
      </c>
      <c r="E2">
        <v>743</v>
      </c>
      <c r="F2" t="str">
        <f>IFERROR(INDEX(corres_pbs_variables!$A$1:$B$100,MATCH(tab_pbs[[#This Row],[libelle_produit]],corres_pbs_variables!$B$1:$B$100,0),1),"")</f>
        <v/>
      </c>
    </row>
    <row r="3" spans="1:6" hidden="1" x14ac:dyDescent="0.25">
      <c r="A3" t="s">
        <v>980</v>
      </c>
      <c r="B3" t="s">
        <v>981</v>
      </c>
      <c r="C3" t="s">
        <v>982</v>
      </c>
      <c r="D3" t="s">
        <v>984</v>
      </c>
      <c r="E3">
        <v>821</v>
      </c>
      <c r="F3" t="str">
        <f>IFERROR(INDEX(corres_pbs_variables!$A$1:$B$100,MATCH(tab_pbs[[#This Row],[libelle_produit]],corres_pbs_variables!$B$1:$B$100,0),1),"")</f>
        <v/>
      </c>
    </row>
    <row r="4" spans="1:6" hidden="1" x14ac:dyDescent="0.25">
      <c r="A4" t="s">
        <v>980</v>
      </c>
      <c r="B4" t="s">
        <v>981</v>
      </c>
      <c r="C4" t="s">
        <v>982</v>
      </c>
      <c r="D4" t="s">
        <v>985</v>
      </c>
      <c r="E4">
        <v>757</v>
      </c>
      <c r="F4" t="str">
        <f>IFERROR(INDEX(corres_pbs_variables!$A$1:$B$100,MATCH(tab_pbs[[#This Row],[libelle_produit]],corres_pbs_variables!$B$1:$B$100,0),1),"")</f>
        <v/>
      </c>
    </row>
    <row r="5" spans="1:6" hidden="1" x14ac:dyDescent="0.25">
      <c r="A5" t="s">
        <v>980</v>
      </c>
      <c r="B5" t="s">
        <v>981</v>
      </c>
      <c r="C5" t="s">
        <v>982</v>
      </c>
      <c r="D5" t="s">
        <v>986</v>
      </c>
      <c r="E5">
        <v>662</v>
      </c>
      <c r="F5" t="str">
        <f>IFERROR(INDEX(corres_pbs_variables!$A$1:$B$100,MATCH(tab_pbs[[#This Row],[libelle_produit]],corres_pbs_variables!$B$1:$B$100,0),1),"")</f>
        <v/>
      </c>
    </row>
    <row r="6" spans="1:6" hidden="1" x14ac:dyDescent="0.25">
      <c r="A6" t="s">
        <v>980</v>
      </c>
      <c r="B6" t="s">
        <v>981</v>
      </c>
      <c r="C6" t="s">
        <v>982</v>
      </c>
      <c r="D6" t="s">
        <v>987</v>
      </c>
      <c r="E6">
        <v>787</v>
      </c>
      <c r="F6" t="str">
        <f>IFERROR(INDEX(corres_pbs_variables!$A$1:$B$100,MATCH(tab_pbs[[#This Row],[libelle_produit]],corres_pbs_variables!$B$1:$B$100,0),1),"")</f>
        <v/>
      </c>
    </row>
    <row r="7" spans="1:6" hidden="1" x14ac:dyDescent="0.25">
      <c r="A7" t="s">
        <v>980</v>
      </c>
      <c r="B7" t="s">
        <v>981</v>
      </c>
      <c r="C7" t="s">
        <v>982</v>
      </c>
      <c r="D7" t="s">
        <v>988</v>
      </c>
      <c r="E7">
        <v>654</v>
      </c>
      <c r="F7" t="str">
        <f>IFERROR(INDEX(corres_pbs_variables!$A$1:$B$100,MATCH(tab_pbs[[#This Row],[libelle_produit]],corres_pbs_variables!$B$1:$B$100,0),1),"")</f>
        <v/>
      </c>
    </row>
    <row r="8" spans="1:6" hidden="1" x14ac:dyDescent="0.25">
      <c r="A8" t="s">
        <v>980</v>
      </c>
      <c r="B8" t="s">
        <v>981</v>
      </c>
      <c r="C8" t="s">
        <v>982</v>
      </c>
      <c r="D8" t="s">
        <v>989</v>
      </c>
      <c r="E8">
        <v>841</v>
      </c>
      <c r="F8" t="str">
        <f>IFERROR(INDEX(corres_pbs_variables!$A$1:$B$100,MATCH(tab_pbs[[#This Row],[libelle_produit]],corres_pbs_variables!$B$1:$B$100,0),1),"")</f>
        <v/>
      </c>
    </row>
    <row r="9" spans="1:6" hidden="1" x14ac:dyDescent="0.25">
      <c r="A9" t="s">
        <v>980</v>
      </c>
      <c r="B9" t="s">
        <v>981</v>
      </c>
      <c r="C9" t="s">
        <v>982</v>
      </c>
      <c r="D9" t="s">
        <v>990</v>
      </c>
      <c r="E9">
        <v>763</v>
      </c>
      <c r="F9" t="str">
        <f>IFERROR(INDEX(corres_pbs_variables!$A$1:$B$100,MATCH(tab_pbs[[#This Row],[libelle_produit]],corres_pbs_variables!$B$1:$B$100,0),1),"")</f>
        <v/>
      </c>
    </row>
    <row r="10" spans="1:6" hidden="1" x14ac:dyDescent="0.25">
      <c r="A10" t="s">
        <v>980</v>
      </c>
      <c r="B10" t="s">
        <v>981</v>
      </c>
      <c r="C10" t="s">
        <v>982</v>
      </c>
      <c r="D10" t="s">
        <v>991</v>
      </c>
      <c r="E10">
        <v>729</v>
      </c>
      <c r="F10" t="str">
        <f>IFERROR(INDEX(corres_pbs_variables!$A$1:$B$100,MATCH(tab_pbs[[#This Row],[libelle_produit]],corres_pbs_variables!$B$1:$B$100,0),1),"")</f>
        <v/>
      </c>
    </row>
    <row r="11" spans="1:6" hidden="1" x14ac:dyDescent="0.25">
      <c r="A11" t="s">
        <v>980</v>
      </c>
      <c r="B11" t="s">
        <v>981</v>
      </c>
      <c r="C11" t="s">
        <v>982</v>
      </c>
      <c r="D11" t="s">
        <v>992</v>
      </c>
      <c r="E11">
        <v>757</v>
      </c>
      <c r="F11" t="str">
        <f>IFERROR(INDEX(corres_pbs_variables!$A$1:$B$100,MATCH(tab_pbs[[#This Row],[libelle_produit]],corres_pbs_variables!$B$1:$B$100,0),1),"")</f>
        <v/>
      </c>
    </row>
    <row r="12" spans="1:6" hidden="1" x14ac:dyDescent="0.25">
      <c r="A12" t="s">
        <v>980</v>
      </c>
      <c r="B12" t="s">
        <v>981</v>
      </c>
      <c r="C12" t="s">
        <v>982</v>
      </c>
      <c r="D12" t="s">
        <v>993</v>
      </c>
      <c r="E12">
        <v>682</v>
      </c>
      <c r="F12" t="str">
        <f>IFERROR(INDEX(corres_pbs_variables!$A$1:$B$100,MATCH(tab_pbs[[#This Row],[libelle_produit]],corres_pbs_variables!$B$1:$B$100,0),1),"")</f>
        <v/>
      </c>
    </row>
    <row r="13" spans="1:6" hidden="1" x14ac:dyDescent="0.25">
      <c r="A13" t="s">
        <v>980</v>
      </c>
      <c r="B13" t="s">
        <v>981</v>
      </c>
      <c r="C13" t="s">
        <v>982</v>
      </c>
      <c r="D13" t="s">
        <v>994</v>
      </c>
      <c r="E13">
        <v>755</v>
      </c>
      <c r="F13" t="str">
        <f>IFERROR(INDEX(corres_pbs_variables!$A$1:$B$100,MATCH(tab_pbs[[#This Row],[libelle_produit]],corres_pbs_variables!$B$1:$B$100,0),1),"")</f>
        <v/>
      </c>
    </row>
    <row r="14" spans="1:6" hidden="1" x14ac:dyDescent="0.25">
      <c r="A14" t="s">
        <v>980</v>
      </c>
      <c r="B14" t="s">
        <v>981</v>
      </c>
      <c r="C14" t="s">
        <v>982</v>
      </c>
      <c r="D14" t="s">
        <v>995</v>
      </c>
      <c r="E14">
        <v>673</v>
      </c>
      <c r="F14" t="str">
        <f>IFERROR(INDEX(corres_pbs_variables!$A$1:$B$100,MATCH(tab_pbs[[#This Row],[libelle_produit]],corres_pbs_variables!$B$1:$B$100,0),1),"")</f>
        <v/>
      </c>
    </row>
    <row r="15" spans="1:6" hidden="1" x14ac:dyDescent="0.25">
      <c r="A15" t="s">
        <v>980</v>
      </c>
      <c r="B15" t="s">
        <v>981</v>
      </c>
      <c r="C15" t="s">
        <v>982</v>
      </c>
      <c r="D15" t="s">
        <v>996</v>
      </c>
      <c r="E15">
        <v>749</v>
      </c>
      <c r="F15" t="str">
        <f>IFERROR(INDEX(corres_pbs_variables!$A$1:$B$100,MATCH(tab_pbs[[#This Row],[libelle_produit]],corres_pbs_variables!$B$1:$B$100,0),1),"")</f>
        <v/>
      </c>
    </row>
    <row r="16" spans="1:6" hidden="1" x14ac:dyDescent="0.25">
      <c r="A16" t="s">
        <v>980</v>
      </c>
      <c r="B16" t="s">
        <v>981</v>
      </c>
      <c r="C16" t="s">
        <v>982</v>
      </c>
      <c r="D16" t="s">
        <v>997</v>
      </c>
      <c r="E16">
        <v>688</v>
      </c>
      <c r="F16" t="str">
        <f>IFERROR(INDEX(corres_pbs_variables!$A$1:$B$100,MATCH(tab_pbs[[#This Row],[libelle_produit]],corres_pbs_variables!$B$1:$B$100,0),1),"")</f>
        <v/>
      </c>
    </row>
    <row r="17" spans="1:6" hidden="1" x14ac:dyDescent="0.25">
      <c r="A17" t="s">
        <v>980</v>
      </c>
      <c r="B17" t="s">
        <v>981</v>
      </c>
      <c r="C17" t="s">
        <v>982</v>
      </c>
      <c r="D17" t="s">
        <v>998</v>
      </c>
      <c r="E17">
        <v>704</v>
      </c>
      <c r="F17" t="str">
        <f>IFERROR(INDEX(corres_pbs_variables!$A$1:$B$100,MATCH(tab_pbs[[#This Row],[libelle_produit]],corres_pbs_variables!$B$1:$B$100,0),1),"")</f>
        <v/>
      </c>
    </row>
    <row r="18" spans="1:6" hidden="1" x14ac:dyDescent="0.25">
      <c r="A18" t="s">
        <v>980</v>
      </c>
      <c r="B18" t="s">
        <v>981</v>
      </c>
      <c r="C18" t="s">
        <v>982</v>
      </c>
      <c r="D18" t="s">
        <v>999</v>
      </c>
      <c r="E18">
        <v>801</v>
      </c>
      <c r="F18" t="str">
        <f>IFERROR(INDEX(corres_pbs_variables!$A$1:$B$100,MATCH(tab_pbs[[#This Row],[libelle_produit]],corres_pbs_variables!$B$1:$B$100,0),1),"")</f>
        <v/>
      </c>
    </row>
    <row r="19" spans="1:6" hidden="1" x14ac:dyDescent="0.25">
      <c r="A19" t="s">
        <v>980</v>
      </c>
      <c r="B19" t="s">
        <v>981</v>
      </c>
      <c r="C19" t="s">
        <v>982</v>
      </c>
      <c r="D19" t="s">
        <v>1000</v>
      </c>
      <c r="E19">
        <v>751</v>
      </c>
      <c r="F19" t="str">
        <f>IFERROR(INDEX(corres_pbs_variables!$A$1:$B$100,MATCH(tab_pbs[[#This Row],[libelle_produit]],corres_pbs_variables!$B$1:$B$100,0),1),"")</f>
        <v/>
      </c>
    </row>
    <row r="20" spans="1:6" hidden="1" x14ac:dyDescent="0.25">
      <c r="A20" t="s">
        <v>980</v>
      </c>
      <c r="B20" t="s">
        <v>981</v>
      </c>
      <c r="C20" t="s">
        <v>982</v>
      </c>
      <c r="D20" t="s">
        <v>20</v>
      </c>
      <c r="E20">
        <v>733</v>
      </c>
      <c r="F20" t="str">
        <f>IFERROR(INDEX(corres_pbs_variables!$A$1:$B$100,MATCH(tab_pbs[[#This Row],[libelle_produit]],corres_pbs_variables!$B$1:$B$100,0),1),"")</f>
        <v/>
      </c>
    </row>
    <row r="21" spans="1:6" hidden="1" x14ac:dyDescent="0.25">
      <c r="A21" t="s">
        <v>980</v>
      </c>
      <c r="B21" t="s">
        <v>981</v>
      </c>
      <c r="C21" t="s">
        <v>982</v>
      </c>
      <c r="D21" t="s">
        <v>1001</v>
      </c>
      <c r="E21">
        <v>805</v>
      </c>
      <c r="F21" t="str">
        <f>IFERROR(INDEX(corres_pbs_variables!$A$1:$B$100,MATCH(tab_pbs[[#This Row],[libelle_produit]],corres_pbs_variables!$B$1:$B$100,0),1),"")</f>
        <v/>
      </c>
    </row>
    <row r="22" spans="1:6" hidden="1" x14ac:dyDescent="0.25">
      <c r="A22" t="s">
        <v>980</v>
      </c>
      <c r="B22" t="s">
        <v>981</v>
      </c>
      <c r="C22" t="s">
        <v>982</v>
      </c>
      <c r="D22" t="s">
        <v>1002</v>
      </c>
      <c r="E22">
        <v>744</v>
      </c>
      <c r="F22" t="str">
        <f>IFERROR(INDEX(corres_pbs_variables!$A$1:$B$100,MATCH(tab_pbs[[#This Row],[libelle_produit]],corres_pbs_variables!$B$1:$B$100,0),1),"")</f>
        <v/>
      </c>
    </row>
    <row r="23" spans="1:6" hidden="1" x14ac:dyDescent="0.25">
      <c r="A23" t="s">
        <v>980</v>
      </c>
      <c r="B23" t="s">
        <v>981</v>
      </c>
      <c r="C23" t="s">
        <v>982</v>
      </c>
      <c r="D23" t="s">
        <v>1003</v>
      </c>
      <c r="E23">
        <v>617</v>
      </c>
      <c r="F23" t="str">
        <f>IFERROR(INDEX(corres_pbs_variables!$A$1:$B$100,MATCH(tab_pbs[[#This Row],[libelle_produit]],corres_pbs_variables!$B$1:$B$100,0),1),"")</f>
        <v/>
      </c>
    </row>
    <row r="24" spans="1:6" hidden="1" x14ac:dyDescent="0.25">
      <c r="A24" t="s">
        <v>980</v>
      </c>
      <c r="B24" t="s">
        <v>981</v>
      </c>
      <c r="C24" t="s">
        <v>982</v>
      </c>
      <c r="D24" t="s">
        <v>1004</v>
      </c>
      <c r="E24">
        <v>600</v>
      </c>
      <c r="F24" t="str">
        <f>IFERROR(INDEX(corres_pbs_variables!$A$1:$B$100,MATCH(tab_pbs[[#This Row],[libelle_produit]],corres_pbs_variables!$B$1:$B$100,0),1),"")</f>
        <v/>
      </c>
    </row>
    <row r="25" spans="1:6" hidden="1" x14ac:dyDescent="0.25">
      <c r="A25" t="s">
        <v>980</v>
      </c>
      <c r="B25" t="s">
        <v>981</v>
      </c>
      <c r="C25" t="s">
        <v>982</v>
      </c>
      <c r="D25" t="s">
        <v>1005</v>
      </c>
      <c r="E25">
        <v>620</v>
      </c>
      <c r="F25" t="str">
        <f>IFERROR(INDEX(corres_pbs_variables!$A$1:$B$100,MATCH(tab_pbs[[#This Row],[libelle_produit]],corres_pbs_variables!$B$1:$B$100,0),1),"")</f>
        <v/>
      </c>
    </row>
    <row r="26" spans="1:6" hidden="1" x14ac:dyDescent="0.25">
      <c r="A26" t="s">
        <v>980</v>
      </c>
      <c r="B26" t="s">
        <v>981</v>
      </c>
      <c r="C26" t="s">
        <v>982</v>
      </c>
      <c r="D26" t="s">
        <v>1006</v>
      </c>
      <c r="E26">
        <v>600</v>
      </c>
      <c r="F26" t="str">
        <f>IFERROR(INDEX(corres_pbs_variables!$A$1:$B$100,MATCH(tab_pbs[[#This Row],[libelle_produit]],corres_pbs_variables!$B$1:$B$100,0),1),"")</f>
        <v/>
      </c>
    </row>
    <row r="27" spans="1:6" hidden="1" x14ac:dyDescent="0.25">
      <c r="A27" t="s">
        <v>980</v>
      </c>
      <c r="B27" t="s">
        <v>981</v>
      </c>
      <c r="C27" t="s">
        <v>982</v>
      </c>
      <c r="D27" t="s">
        <v>1007</v>
      </c>
      <c r="E27">
        <v>610</v>
      </c>
      <c r="F27" t="str">
        <f>IFERROR(INDEX(corres_pbs_variables!$A$1:$B$100,MATCH(tab_pbs[[#This Row],[libelle_produit]],corres_pbs_variables!$B$1:$B$100,0),1),"")</f>
        <v/>
      </c>
    </row>
    <row r="28" spans="1:6" hidden="1" x14ac:dyDescent="0.25">
      <c r="A28" t="s">
        <v>980</v>
      </c>
      <c r="B28" t="s">
        <v>981</v>
      </c>
      <c r="C28" t="s">
        <v>982</v>
      </c>
      <c r="D28" t="s">
        <v>1008</v>
      </c>
      <c r="E28">
        <v>600</v>
      </c>
      <c r="F28" t="str">
        <f>IFERROR(INDEX(corres_pbs_variables!$A$1:$B$100,MATCH(tab_pbs[[#This Row],[libelle_produit]],corres_pbs_variables!$B$1:$B$100,0),1),"")</f>
        <v/>
      </c>
    </row>
    <row r="29" spans="1:6" hidden="1" x14ac:dyDescent="0.25">
      <c r="A29" t="s">
        <v>1009</v>
      </c>
      <c r="B29" t="s">
        <v>1010</v>
      </c>
      <c r="C29" t="s">
        <v>982</v>
      </c>
      <c r="D29" t="s">
        <v>983</v>
      </c>
      <c r="E29">
        <v>564</v>
      </c>
      <c r="F29" t="str">
        <f>IFERROR(INDEX(corres_pbs_variables!$A$1:$B$100,MATCH(tab_pbs[[#This Row],[libelle_produit]],corres_pbs_variables!$B$1:$B$100,0),1),"")</f>
        <v>nb_bovins_engraissement</v>
      </c>
    </row>
    <row r="30" spans="1:6" hidden="1" x14ac:dyDescent="0.25">
      <c r="A30" t="s">
        <v>1009</v>
      </c>
      <c r="B30" t="s">
        <v>1010</v>
      </c>
      <c r="C30" t="s">
        <v>982</v>
      </c>
      <c r="D30" t="s">
        <v>984</v>
      </c>
      <c r="E30">
        <v>564</v>
      </c>
      <c r="F30" t="str">
        <f>IFERROR(INDEX(corres_pbs_variables!$A$1:$B$100,MATCH(tab_pbs[[#This Row],[libelle_produit]],corres_pbs_variables!$B$1:$B$100,0),1),"")</f>
        <v>nb_bovins_engraissement</v>
      </c>
    </row>
    <row r="31" spans="1:6" hidden="1" x14ac:dyDescent="0.25">
      <c r="A31" t="s">
        <v>1009</v>
      </c>
      <c r="B31" t="s">
        <v>1010</v>
      </c>
      <c r="C31" t="s">
        <v>982</v>
      </c>
      <c r="D31" t="s">
        <v>985</v>
      </c>
      <c r="E31">
        <v>566</v>
      </c>
      <c r="F31" t="str">
        <f>IFERROR(INDEX(corres_pbs_variables!$A$1:$B$100,MATCH(tab_pbs[[#This Row],[libelle_produit]],corres_pbs_variables!$B$1:$B$100,0),1),"")</f>
        <v>nb_bovins_engraissement</v>
      </c>
    </row>
    <row r="32" spans="1:6" hidden="1" x14ac:dyDescent="0.25">
      <c r="A32" t="s">
        <v>1009</v>
      </c>
      <c r="B32" t="s">
        <v>1010</v>
      </c>
      <c r="C32" t="s">
        <v>982</v>
      </c>
      <c r="D32" t="s">
        <v>986</v>
      </c>
      <c r="E32">
        <v>566</v>
      </c>
      <c r="F32" t="str">
        <f>IFERROR(INDEX(corres_pbs_variables!$A$1:$B$100,MATCH(tab_pbs[[#This Row],[libelle_produit]],corres_pbs_variables!$B$1:$B$100,0),1),"")</f>
        <v>nb_bovins_engraissement</v>
      </c>
    </row>
    <row r="33" spans="1:6" hidden="1" x14ac:dyDescent="0.25">
      <c r="A33" t="s">
        <v>1009</v>
      </c>
      <c r="B33" t="s">
        <v>1010</v>
      </c>
      <c r="C33" t="s">
        <v>982</v>
      </c>
      <c r="D33" t="s">
        <v>987</v>
      </c>
      <c r="E33">
        <v>527</v>
      </c>
      <c r="F33" t="str">
        <f>IFERROR(INDEX(corres_pbs_variables!$A$1:$B$100,MATCH(tab_pbs[[#This Row],[libelle_produit]],corres_pbs_variables!$B$1:$B$100,0),1),"")</f>
        <v>nb_bovins_engraissement</v>
      </c>
    </row>
    <row r="34" spans="1:6" hidden="1" x14ac:dyDescent="0.25">
      <c r="A34" t="s">
        <v>1009</v>
      </c>
      <c r="B34" t="s">
        <v>1010</v>
      </c>
      <c r="C34" t="s">
        <v>982</v>
      </c>
      <c r="D34" t="s">
        <v>988</v>
      </c>
      <c r="E34">
        <v>568</v>
      </c>
      <c r="F34" t="str">
        <f>IFERROR(INDEX(corres_pbs_variables!$A$1:$B$100,MATCH(tab_pbs[[#This Row],[libelle_produit]],corres_pbs_variables!$B$1:$B$100,0),1),"")</f>
        <v>nb_bovins_engraissement</v>
      </c>
    </row>
    <row r="35" spans="1:6" hidden="1" x14ac:dyDescent="0.25">
      <c r="A35" t="s">
        <v>1009</v>
      </c>
      <c r="B35" t="s">
        <v>1010</v>
      </c>
      <c r="C35" t="s">
        <v>982</v>
      </c>
      <c r="D35" t="s">
        <v>989</v>
      </c>
      <c r="E35">
        <v>477</v>
      </c>
      <c r="F35" t="str">
        <f>IFERROR(INDEX(corres_pbs_variables!$A$1:$B$100,MATCH(tab_pbs[[#This Row],[libelle_produit]],corres_pbs_variables!$B$1:$B$100,0),1),"")</f>
        <v>nb_bovins_engraissement</v>
      </c>
    </row>
    <row r="36" spans="1:6" hidden="1" x14ac:dyDescent="0.25">
      <c r="A36" t="s">
        <v>1009</v>
      </c>
      <c r="B36" t="s">
        <v>1010</v>
      </c>
      <c r="C36" t="s">
        <v>982</v>
      </c>
      <c r="D36" t="s">
        <v>990</v>
      </c>
      <c r="E36">
        <v>566</v>
      </c>
      <c r="F36" t="str">
        <f>IFERROR(INDEX(corres_pbs_variables!$A$1:$B$100,MATCH(tab_pbs[[#This Row],[libelle_produit]],corres_pbs_variables!$B$1:$B$100,0),1),"")</f>
        <v>nb_bovins_engraissement</v>
      </c>
    </row>
    <row r="37" spans="1:6" hidden="1" x14ac:dyDescent="0.25">
      <c r="A37" t="s">
        <v>1009</v>
      </c>
      <c r="B37" t="s">
        <v>1010</v>
      </c>
      <c r="C37" t="s">
        <v>982</v>
      </c>
      <c r="D37" t="s">
        <v>991</v>
      </c>
      <c r="E37">
        <v>567</v>
      </c>
      <c r="F37" t="str">
        <f>IFERROR(INDEX(corres_pbs_variables!$A$1:$B$100,MATCH(tab_pbs[[#This Row],[libelle_produit]],corres_pbs_variables!$B$1:$B$100,0),1),"")</f>
        <v>nb_bovins_engraissement</v>
      </c>
    </row>
    <row r="38" spans="1:6" hidden="1" x14ac:dyDescent="0.25">
      <c r="A38" t="s">
        <v>1009</v>
      </c>
      <c r="B38" t="s">
        <v>1010</v>
      </c>
      <c r="C38" t="s">
        <v>982</v>
      </c>
      <c r="D38" t="s">
        <v>992</v>
      </c>
      <c r="E38">
        <v>567</v>
      </c>
      <c r="F38" t="str">
        <f>IFERROR(INDEX(corres_pbs_variables!$A$1:$B$100,MATCH(tab_pbs[[#This Row],[libelle_produit]],corres_pbs_variables!$B$1:$B$100,0),1),"")</f>
        <v>nb_bovins_engraissement</v>
      </c>
    </row>
    <row r="39" spans="1:6" hidden="1" x14ac:dyDescent="0.25">
      <c r="A39" t="s">
        <v>1009</v>
      </c>
      <c r="B39" t="s">
        <v>1010</v>
      </c>
      <c r="C39" t="s">
        <v>982</v>
      </c>
      <c r="D39" t="s">
        <v>993</v>
      </c>
      <c r="E39">
        <v>542</v>
      </c>
      <c r="F39" t="str">
        <f>IFERROR(INDEX(corres_pbs_variables!$A$1:$B$100,MATCH(tab_pbs[[#This Row],[libelle_produit]],corres_pbs_variables!$B$1:$B$100,0),1),"")</f>
        <v>nb_bovins_engraissement</v>
      </c>
    </row>
    <row r="40" spans="1:6" hidden="1" x14ac:dyDescent="0.25">
      <c r="A40" t="s">
        <v>1009</v>
      </c>
      <c r="B40" t="s">
        <v>1010</v>
      </c>
      <c r="C40" t="s">
        <v>982</v>
      </c>
      <c r="D40" t="s">
        <v>994</v>
      </c>
      <c r="E40">
        <v>567</v>
      </c>
      <c r="F40" t="str">
        <f>IFERROR(INDEX(corres_pbs_variables!$A$1:$B$100,MATCH(tab_pbs[[#This Row],[libelle_produit]],corres_pbs_variables!$B$1:$B$100,0),1),"")</f>
        <v>nb_bovins_engraissement</v>
      </c>
    </row>
    <row r="41" spans="1:6" hidden="1" x14ac:dyDescent="0.25">
      <c r="A41" t="s">
        <v>1009</v>
      </c>
      <c r="B41" t="s">
        <v>1010</v>
      </c>
      <c r="C41" t="s">
        <v>982</v>
      </c>
      <c r="D41" t="s">
        <v>995</v>
      </c>
      <c r="E41">
        <v>567</v>
      </c>
      <c r="F41" t="str">
        <f>IFERROR(INDEX(corres_pbs_variables!$A$1:$B$100,MATCH(tab_pbs[[#This Row],[libelle_produit]],corres_pbs_variables!$B$1:$B$100,0),1),"")</f>
        <v>nb_bovins_engraissement</v>
      </c>
    </row>
    <row r="42" spans="1:6" hidden="1" x14ac:dyDescent="0.25">
      <c r="A42" t="s">
        <v>1009</v>
      </c>
      <c r="B42" t="s">
        <v>1010</v>
      </c>
      <c r="C42" t="s">
        <v>982</v>
      </c>
      <c r="D42" t="s">
        <v>996</v>
      </c>
      <c r="E42">
        <v>557</v>
      </c>
      <c r="F42" t="str">
        <f>IFERROR(INDEX(corres_pbs_variables!$A$1:$B$100,MATCH(tab_pbs[[#This Row],[libelle_produit]],corres_pbs_variables!$B$1:$B$100,0),1),"")</f>
        <v>nb_bovins_engraissement</v>
      </c>
    </row>
    <row r="43" spans="1:6" hidden="1" x14ac:dyDescent="0.25">
      <c r="A43" t="s">
        <v>1009</v>
      </c>
      <c r="B43" t="s">
        <v>1010</v>
      </c>
      <c r="C43" t="s">
        <v>982</v>
      </c>
      <c r="D43" t="s">
        <v>997</v>
      </c>
      <c r="E43">
        <v>549</v>
      </c>
      <c r="F43" t="str">
        <f>IFERROR(INDEX(corres_pbs_variables!$A$1:$B$100,MATCH(tab_pbs[[#This Row],[libelle_produit]],corres_pbs_variables!$B$1:$B$100,0),1),"")</f>
        <v>nb_bovins_engraissement</v>
      </c>
    </row>
    <row r="44" spans="1:6" hidden="1" x14ac:dyDescent="0.25">
      <c r="A44" t="s">
        <v>1009</v>
      </c>
      <c r="B44" t="s">
        <v>1010</v>
      </c>
      <c r="C44" t="s">
        <v>982</v>
      </c>
      <c r="D44" t="s">
        <v>998</v>
      </c>
      <c r="E44">
        <v>471</v>
      </c>
      <c r="F44" t="str">
        <f>IFERROR(INDEX(corres_pbs_variables!$A$1:$B$100,MATCH(tab_pbs[[#This Row],[libelle_produit]],corres_pbs_variables!$B$1:$B$100,0),1),"")</f>
        <v>nb_bovins_engraissement</v>
      </c>
    </row>
    <row r="45" spans="1:6" hidden="1" x14ac:dyDescent="0.25">
      <c r="A45" t="s">
        <v>1009</v>
      </c>
      <c r="B45" t="s">
        <v>1010</v>
      </c>
      <c r="C45" t="s">
        <v>982</v>
      </c>
      <c r="D45" t="s">
        <v>999</v>
      </c>
      <c r="E45">
        <v>537</v>
      </c>
      <c r="F45" t="str">
        <f>IFERROR(INDEX(corres_pbs_variables!$A$1:$B$100,MATCH(tab_pbs[[#This Row],[libelle_produit]],corres_pbs_variables!$B$1:$B$100,0),1),"")</f>
        <v>nb_bovins_engraissement</v>
      </c>
    </row>
    <row r="46" spans="1:6" hidden="1" x14ac:dyDescent="0.25">
      <c r="A46" t="s">
        <v>1009</v>
      </c>
      <c r="B46" t="s">
        <v>1010</v>
      </c>
      <c r="C46" t="s">
        <v>982</v>
      </c>
      <c r="D46" t="s">
        <v>1000</v>
      </c>
      <c r="E46">
        <v>507</v>
      </c>
      <c r="F46" t="str">
        <f>IFERROR(INDEX(corres_pbs_variables!$A$1:$B$100,MATCH(tab_pbs[[#This Row],[libelle_produit]],corres_pbs_variables!$B$1:$B$100,0),1),"")</f>
        <v>nb_bovins_engraissement</v>
      </c>
    </row>
    <row r="47" spans="1:6" hidden="1" x14ac:dyDescent="0.25">
      <c r="A47" t="s">
        <v>1009</v>
      </c>
      <c r="B47" t="s">
        <v>1010</v>
      </c>
      <c r="C47" t="s">
        <v>982</v>
      </c>
      <c r="D47" t="s">
        <v>20</v>
      </c>
      <c r="E47">
        <v>481</v>
      </c>
      <c r="F47" t="str">
        <f>IFERROR(INDEX(corres_pbs_variables!$A$1:$B$100,MATCH(tab_pbs[[#This Row],[libelle_produit]],corres_pbs_variables!$B$1:$B$100,0),1),"")</f>
        <v>nb_bovins_engraissement</v>
      </c>
    </row>
    <row r="48" spans="1:6" hidden="1" x14ac:dyDescent="0.25">
      <c r="A48" t="s">
        <v>1009</v>
      </c>
      <c r="B48" t="s">
        <v>1010</v>
      </c>
      <c r="C48" t="s">
        <v>982</v>
      </c>
      <c r="D48" t="s">
        <v>1001</v>
      </c>
      <c r="E48">
        <v>449</v>
      </c>
      <c r="F48" t="str">
        <f>IFERROR(INDEX(corres_pbs_variables!$A$1:$B$100,MATCH(tab_pbs[[#This Row],[libelle_produit]],corres_pbs_variables!$B$1:$B$100,0),1),"")</f>
        <v>nb_bovins_engraissement</v>
      </c>
    </row>
    <row r="49" spans="1:6" hidden="1" x14ac:dyDescent="0.25">
      <c r="A49" t="s">
        <v>1009</v>
      </c>
      <c r="B49" t="s">
        <v>1010</v>
      </c>
      <c r="C49" t="s">
        <v>982</v>
      </c>
      <c r="D49" t="s">
        <v>1002</v>
      </c>
      <c r="E49">
        <v>485</v>
      </c>
      <c r="F49" t="str">
        <f>IFERROR(INDEX(corres_pbs_variables!$A$1:$B$100,MATCH(tab_pbs[[#This Row],[libelle_produit]],corres_pbs_variables!$B$1:$B$100,0),1),"")</f>
        <v>nb_bovins_engraissement</v>
      </c>
    </row>
    <row r="50" spans="1:6" hidden="1" x14ac:dyDescent="0.25">
      <c r="A50" t="s">
        <v>1009</v>
      </c>
      <c r="B50" t="s">
        <v>1010</v>
      </c>
      <c r="C50" t="s">
        <v>982</v>
      </c>
      <c r="D50" t="s">
        <v>1003</v>
      </c>
      <c r="E50">
        <v>373</v>
      </c>
      <c r="F50" t="str">
        <f>IFERROR(INDEX(corres_pbs_variables!$A$1:$B$100,MATCH(tab_pbs[[#This Row],[libelle_produit]],corres_pbs_variables!$B$1:$B$100,0),1),"")</f>
        <v>nb_bovins_engraissement</v>
      </c>
    </row>
    <row r="51" spans="1:6" hidden="1" x14ac:dyDescent="0.25">
      <c r="A51" t="s">
        <v>1009</v>
      </c>
      <c r="B51" t="s">
        <v>1010</v>
      </c>
      <c r="C51" t="s">
        <v>982</v>
      </c>
      <c r="D51" t="s">
        <v>1004</v>
      </c>
      <c r="E51">
        <v>543</v>
      </c>
      <c r="F51" t="str">
        <f>IFERROR(INDEX(corres_pbs_variables!$A$1:$B$100,MATCH(tab_pbs[[#This Row],[libelle_produit]],corres_pbs_variables!$B$1:$B$100,0),1),"")</f>
        <v>nb_bovins_engraissement</v>
      </c>
    </row>
    <row r="52" spans="1:6" hidden="1" x14ac:dyDescent="0.25">
      <c r="A52" t="s">
        <v>1009</v>
      </c>
      <c r="B52" t="s">
        <v>1010</v>
      </c>
      <c r="C52" t="s">
        <v>982</v>
      </c>
      <c r="D52" t="s">
        <v>1005</v>
      </c>
      <c r="E52">
        <v>607</v>
      </c>
      <c r="F52" t="str">
        <f>IFERROR(INDEX(corres_pbs_variables!$A$1:$B$100,MATCH(tab_pbs[[#This Row],[libelle_produit]],corres_pbs_variables!$B$1:$B$100,0),1),"")</f>
        <v>nb_bovins_engraissement</v>
      </c>
    </row>
    <row r="53" spans="1:6" hidden="1" x14ac:dyDescent="0.25">
      <c r="A53" t="s">
        <v>1009</v>
      </c>
      <c r="B53" t="s">
        <v>1010</v>
      </c>
      <c r="C53" t="s">
        <v>982</v>
      </c>
      <c r="D53" t="s">
        <v>1006</v>
      </c>
      <c r="E53">
        <v>543</v>
      </c>
      <c r="F53" t="str">
        <f>IFERROR(INDEX(corres_pbs_variables!$A$1:$B$100,MATCH(tab_pbs[[#This Row],[libelle_produit]],corres_pbs_variables!$B$1:$B$100,0),1),"")</f>
        <v>nb_bovins_engraissement</v>
      </c>
    </row>
    <row r="54" spans="1:6" hidden="1" x14ac:dyDescent="0.25">
      <c r="A54" t="s">
        <v>1009</v>
      </c>
      <c r="B54" t="s">
        <v>1010</v>
      </c>
      <c r="C54" t="s">
        <v>982</v>
      </c>
      <c r="D54" t="s">
        <v>1007</v>
      </c>
      <c r="E54">
        <v>543</v>
      </c>
      <c r="F54" t="str">
        <f>IFERROR(INDEX(corres_pbs_variables!$A$1:$B$100,MATCH(tab_pbs[[#This Row],[libelle_produit]],corres_pbs_variables!$B$1:$B$100,0),1),"")</f>
        <v>nb_bovins_engraissement</v>
      </c>
    </row>
    <row r="55" spans="1:6" hidden="1" x14ac:dyDescent="0.25">
      <c r="A55" t="s">
        <v>1009</v>
      </c>
      <c r="B55" t="s">
        <v>1010</v>
      </c>
      <c r="C55" t="s">
        <v>982</v>
      </c>
      <c r="D55" t="s">
        <v>1008</v>
      </c>
      <c r="E55">
        <v>543</v>
      </c>
      <c r="F55" t="str">
        <f>IFERROR(INDEX(corres_pbs_variables!$A$1:$B$100,MATCH(tab_pbs[[#This Row],[libelle_produit]],corres_pbs_variables!$B$1:$B$100,0),1),"")</f>
        <v>nb_bovins_engraissement</v>
      </c>
    </row>
    <row r="56" spans="1:6" hidden="1" x14ac:dyDescent="0.25">
      <c r="A56" t="s">
        <v>1011</v>
      </c>
      <c r="B56" t="s">
        <v>1012</v>
      </c>
      <c r="C56" t="s">
        <v>982</v>
      </c>
      <c r="D56" t="s">
        <v>983</v>
      </c>
      <c r="E56">
        <v>478</v>
      </c>
      <c r="F56" t="str">
        <f>IFERROR(INDEX(corres_pbs_variables!$A$1:$B$100,MATCH(tab_pbs[[#This Row],[libelle_produit]],corres_pbs_variables!$B$1:$B$100,0),1),"")</f>
        <v/>
      </c>
    </row>
    <row r="57" spans="1:6" hidden="1" x14ac:dyDescent="0.25">
      <c r="A57" t="s">
        <v>1011</v>
      </c>
      <c r="B57" t="s">
        <v>1012</v>
      </c>
      <c r="C57" t="s">
        <v>982</v>
      </c>
      <c r="D57" t="s">
        <v>984</v>
      </c>
      <c r="E57">
        <v>384</v>
      </c>
      <c r="F57" t="str">
        <f>IFERROR(INDEX(corres_pbs_variables!$A$1:$B$100,MATCH(tab_pbs[[#This Row],[libelle_produit]],corres_pbs_variables!$B$1:$B$100,0),1),"")</f>
        <v/>
      </c>
    </row>
    <row r="58" spans="1:6" hidden="1" x14ac:dyDescent="0.25">
      <c r="A58" t="s">
        <v>1011</v>
      </c>
      <c r="B58" t="s">
        <v>1012</v>
      </c>
      <c r="C58" t="s">
        <v>982</v>
      </c>
      <c r="D58" t="s">
        <v>985</v>
      </c>
      <c r="E58">
        <v>390</v>
      </c>
      <c r="F58" t="str">
        <f>IFERROR(INDEX(corres_pbs_variables!$A$1:$B$100,MATCH(tab_pbs[[#This Row],[libelle_produit]],corres_pbs_variables!$B$1:$B$100,0),1),"")</f>
        <v/>
      </c>
    </row>
    <row r="59" spans="1:6" hidden="1" x14ac:dyDescent="0.25">
      <c r="A59" t="s">
        <v>1011</v>
      </c>
      <c r="B59" t="s">
        <v>1012</v>
      </c>
      <c r="C59" t="s">
        <v>982</v>
      </c>
      <c r="D59" t="s">
        <v>986</v>
      </c>
      <c r="E59">
        <v>388</v>
      </c>
      <c r="F59" t="str">
        <f>IFERROR(INDEX(corres_pbs_variables!$A$1:$B$100,MATCH(tab_pbs[[#This Row],[libelle_produit]],corres_pbs_variables!$B$1:$B$100,0),1),"")</f>
        <v/>
      </c>
    </row>
    <row r="60" spans="1:6" hidden="1" x14ac:dyDescent="0.25">
      <c r="A60" t="s">
        <v>1011</v>
      </c>
      <c r="B60" t="s">
        <v>1012</v>
      </c>
      <c r="C60" t="s">
        <v>982</v>
      </c>
      <c r="D60" t="s">
        <v>987</v>
      </c>
      <c r="E60">
        <v>439</v>
      </c>
      <c r="F60" t="str">
        <f>IFERROR(INDEX(corres_pbs_variables!$A$1:$B$100,MATCH(tab_pbs[[#This Row],[libelle_produit]],corres_pbs_variables!$B$1:$B$100,0),1),"")</f>
        <v/>
      </c>
    </row>
    <row r="61" spans="1:6" hidden="1" x14ac:dyDescent="0.25">
      <c r="A61" t="s">
        <v>1011</v>
      </c>
      <c r="B61" t="s">
        <v>1012</v>
      </c>
      <c r="C61" t="s">
        <v>982</v>
      </c>
      <c r="D61" t="s">
        <v>988</v>
      </c>
      <c r="E61">
        <v>385</v>
      </c>
      <c r="F61" t="str">
        <f>IFERROR(INDEX(corres_pbs_variables!$A$1:$B$100,MATCH(tab_pbs[[#This Row],[libelle_produit]],corres_pbs_variables!$B$1:$B$100,0),1),"")</f>
        <v/>
      </c>
    </row>
    <row r="62" spans="1:6" hidden="1" x14ac:dyDescent="0.25">
      <c r="A62" t="s">
        <v>1011</v>
      </c>
      <c r="B62" t="s">
        <v>1012</v>
      </c>
      <c r="C62" t="s">
        <v>982</v>
      </c>
      <c r="D62" t="s">
        <v>989</v>
      </c>
      <c r="E62">
        <v>494</v>
      </c>
      <c r="F62" t="str">
        <f>IFERROR(INDEX(corres_pbs_variables!$A$1:$B$100,MATCH(tab_pbs[[#This Row],[libelle_produit]],corres_pbs_variables!$B$1:$B$100,0),1),"")</f>
        <v/>
      </c>
    </row>
    <row r="63" spans="1:6" hidden="1" x14ac:dyDescent="0.25">
      <c r="A63" t="s">
        <v>1011</v>
      </c>
      <c r="B63" t="s">
        <v>1012</v>
      </c>
      <c r="C63" t="s">
        <v>982</v>
      </c>
      <c r="D63" t="s">
        <v>990</v>
      </c>
      <c r="E63">
        <v>401</v>
      </c>
      <c r="F63" t="str">
        <f>IFERROR(INDEX(corres_pbs_variables!$A$1:$B$100,MATCH(tab_pbs[[#This Row],[libelle_produit]],corres_pbs_variables!$B$1:$B$100,0),1),"")</f>
        <v/>
      </c>
    </row>
    <row r="64" spans="1:6" hidden="1" x14ac:dyDescent="0.25">
      <c r="A64" t="s">
        <v>1011</v>
      </c>
      <c r="B64" t="s">
        <v>1012</v>
      </c>
      <c r="C64" t="s">
        <v>982</v>
      </c>
      <c r="D64" t="s">
        <v>991</v>
      </c>
      <c r="E64">
        <v>400</v>
      </c>
      <c r="F64" t="str">
        <f>IFERROR(INDEX(corres_pbs_variables!$A$1:$B$100,MATCH(tab_pbs[[#This Row],[libelle_produit]],corres_pbs_variables!$B$1:$B$100,0),1),"")</f>
        <v/>
      </c>
    </row>
    <row r="65" spans="1:6" hidden="1" x14ac:dyDescent="0.25">
      <c r="A65" t="s">
        <v>1011</v>
      </c>
      <c r="B65" t="s">
        <v>1012</v>
      </c>
      <c r="C65" t="s">
        <v>982</v>
      </c>
      <c r="D65" t="s">
        <v>992</v>
      </c>
      <c r="E65">
        <v>444</v>
      </c>
      <c r="F65" t="str">
        <f>IFERROR(INDEX(corres_pbs_variables!$A$1:$B$100,MATCH(tab_pbs[[#This Row],[libelle_produit]],corres_pbs_variables!$B$1:$B$100,0),1),"")</f>
        <v/>
      </c>
    </row>
    <row r="66" spans="1:6" hidden="1" x14ac:dyDescent="0.25">
      <c r="A66" t="s">
        <v>1011</v>
      </c>
      <c r="B66" t="s">
        <v>1012</v>
      </c>
      <c r="C66" t="s">
        <v>982</v>
      </c>
      <c r="D66" t="s">
        <v>993</v>
      </c>
      <c r="E66">
        <v>424</v>
      </c>
      <c r="F66" t="str">
        <f>IFERROR(INDEX(corres_pbs_variables!$A$1:$B$100,MATCH(tab_pbs[[#This Row],[libelle_produit]],corres_pbs_variables!$B$1:$B$100,0),1),"")</f>
        <v/>
      </c>
    </row>
    <row r="67" spans="1:6" hidden="1" x14ac:dyDescent="0.25">
      <c r="A67" t="s">
        <v>1011</v>
      </c>
      <c r="B67" t="s">
        <v>1012</v>
      </c>
      <c r="C67" t="s">
        <v>982</v>
      </c>
      <c r="D67" t="s">
        <v>994</v>
      </c>
      <c r="E67">
        <v>431</v>
      </c>
      <c r="F67" t="str">
        <f>IFERROR(INDEX(corres_pbs_variables!$A$1:$B$100,MATCH(tab_pbs[[#This Row],[libelle_produit]],corres_pbs_variables!$B$1:$B$100,0),1),"")</f>
        <v/>
      </c>
    </row>
    <row r="68" spans="1:6" hidden="1" x14ac:dyDescent="0.25">
      <c r="A68" t="s">
        <v>1011</v>
      </c>
      <c r="B68" t="s">
        <v>1012</v>
      </c>
      <c r="C68" t="s">
        <v>982</v>
      </c>
      <c r="D68" t="s">
        <v>995</v>
      </c>
      <c r="E68">
        <v>406</v>
      </c>
      <c r="F68" t="str">
        <f>IFERROR(INDEX(corres_pbs_variables!$A$1:$B$100,MATCH(tab_pbs[[#This Row],[libelle_produit]],corres_pbs_variables!$B$1:$B$100,0),1),"")</f>
        <v/>
      </c>
    </row>
    <row r="69" spans="1:6" hidden="1" x14ac:dyDescent="0.25">
      <c r="A69" t="s">
        <v>1011</v>
      </c>
      <c r="B69" t="s">
        <v>1012</v>
      </c>
      <c r="C69" t="s">
        <v>982</v>
      </c>
      <c r="D69" t="s">
        <v>996</v>
      </c>
      <c r="E69">
        <v>488</v>
      </c>
      <c r="F69" t="str">
        <f>IFERROR(INDEX(corres_pbs_variables!$A$1:$B$100,MATCH(tab_pbs[[#This Row],[libelle_produit]],corres_pbs_variables!$B$1:$B$100,0),1),"")</f>
        <v/>
      </c>
    </row>
    <row r="70" spans="1:6" hidden="1" x14ac:dyDescent="0.25">
      <c r="A70" t="s">
        <v>1011</v>
      </c>
      <c r="B70" t="s">
        <v>1012</v>
      </c>
      <c r="C70" t="s">
        <v>982</v>
      </c>
      <c r="D70" t="s">
        <v>997</v>
      </c>
      <c r="E70">
        <v>492</v>
      </c>
      <c r="F70" t="str">
        <f>IFERROR(INDEX(corres_pbs_variables!$A$1:$B$100,MATCH(tab_pbs[[#This Row],[libelle_produit]],corres_pbs_variables!$B$1:$B$100,0),1),"")</f>
        <v/>
      </c>
    </row>
    <row r="71" spans="1:6" hidden="1" x14ac:dyDescent="0.25">
      <c r="A71" t="s">
        <v>1011</v>
      </c>
      <c r="B71" t="s">
        <v>1012</v>
      </c>
      <c r="C71" t="s">
        <v>982</v>
      </c>
      <c r="D71" t="s">
        <v>998</v>
      </c>
      <c r="E71">
        <v>495</v>
      </c>
      <c r="F71" t="str">
        <f>IFERROR(INDEX(corres_pbs_variables!$A$1:$B$100,MATCH(tab_pbs[[#This Row],[libelle_produit]],corres_pbs_variables!$B$1:$B$100,0),1),"")</f>
        <v/>
      </c>
    </row>
    <row r="72" spans="1:6" hidden="1" x14ac:dyDescent="0.25">
      <c r="A72" t="s">
        <v>1011</v>
      </c>
      <c r="B72" t="s">
        <v>1012</v>
      </c>
      <c r="C72" t="s">
        <v>982</v>
      </c>
      <c r="D72" t="s">
        <v>999</v>
      </c>
      <c r="E72">
        <v>498</v>
      </c>
      <c r="F72" t="str">
        <f>IFERROR(INDEX(corres_pbs_variables!$A$1:$B$100,MATCH(tab_pbs[[#This Row],[libelle_produit]],corres_pbs_variables!$B$1:$B$100,0),1),"")</f>
        <v/>
      </c>
    </row>
    <row r="73" spans="1:6" hidden="1" x14ac:dyDescent="0.25">
      <c r="A73" t="s">
        <v>1011</v>
      </c>
      <c r="B73" t="s">
        <v>1012</v>
      </c>
      <c r="C73" t="s">
        <v>982</v>
      </c>
      <c r="D73" t="s">
        <v>1000</v>
      </c>
      <c r="E73">
        <v>458</v>
      </c>
      <c r="F73" t="str">
        <f>IFERROR(INDEX(corres_pbs_variables!$A$1:$B$100,MATCH(tab_pbs[[#This Row],[libelle_produit]],corres_pbs_variables!$B$1:$B$100,0),1),"")</f>
        <v/>
      </c>
    </row>
    <row r="74" spans="1:6" hidden="1" x14ac:dyDescent="0.25">
      <c r="A74" t="s">
        <v>1011</v>
      </c>
      <c r="B74" t="s">
        <v>1012</v>
      </c>
      <c r="C74" t="s">
        <v>982</v>
      </c>
      <c r="D74" t="s">
        <v>20</v>
      </c>
      <c r="E74">
        <v>487</v>
      </c>
      <c r="F74" t="str">
        <f>IFERROR(INDEX(corres_pbs_variables!$A$1:$B$100,MATCH(tab_pbs[[#This Row],[libelle_produit]],corres_pbs_variables!$B$1:$B$100,0),1),"")</f>
        <v/>
      </c>
    </row>
    <row r="75" spans="1:6" hidden="1" x14ac:dyDescent="0.25">
      <c r="A75" t="s">
        <v>1011</v>
      </c>
      <c r="B75" t="s">
        <v>1012</v>
      </c>
      <c r="C75" t="s">
        <v>982</v>
      </c>
      <c r="D75" t="s">
        <v>1001</v>
      </c>
      <c r="E75">
        <v>499</v>
      </c>
      <c r="F75" t="str">
        <f>IFERROR(INDEX(corres_pbs_variables!$A$1:$B$100,MATCH(tab_pbs[[#This Row],[libelle_produit]],corres_pbs_variables!$B$1:$B$100,0),1),"")</f>
        <v/>
      </c>
    </row>
    <row r="76" spans="1:6" hidden="1" x14ac:dyDescent="0.25">
      <c r="A76" t="s">
        <v>1011</v>
      </c>
      <c r="B76" t="s">
        <v>1012</v>
      </c>
      <c r="C76" t="s">
        <v>982</v>
      </c>
      <c r="D76" t="s">
        <v>1002</v>
      </c>
      <c r="E76">
        <v>496</v>
      </c>
      <c r="F76" t="str">
        <f>IFERROR(INDEX(corres_pbs_variables!$A$1:$B$100,MATCH(tab_pbs[[#This Row],[libelle_produit]],corres_pbs_variables!$B$1:$B$100,0),1),"")</f>
        <v/>
      </c>
    </row>
    <row r="77" spans="1:6" hidden="1" x14ac:dyDescent="0.25">
      <c r="A77" t="s">
        <v>1011</v>
      </c>
      <c r="B77" t="s">
        <v>1012</v>
      </c>
      <c r="C77" t="s">
        <v>982</v>
      </c>
      <c r="D77" t="s">
        <v>1003</v>
      </c>
      <c r="E77">
        <v>384</v>
      </c>
      <c r="F77" t="str">
        <f>IFERROR(INDEX(corres_pbs_variables!$A$1:$B$100,MATCH(tab_pbs[[#This Row],[libelle_produit]],corres_pbs_variables!$B$1:$B$100,0),1),"")</f>
        <v/>
      </c>
    </row>
    <row r="78" spans="1:6" hidden="1" x14ac:dyDescent="0.25">
      <c r="A78" t="s">
        <v>1011</v>
      </c>
      <c r="B78" t="s">
        <v>1012</v>
      </c>
      <c r="C78" t="s">
        <v>982</v>
      </c>
      <c r="D78" t="s">
        <v>1004</v>
      </c>
      <c r="E78">
        <v>501</v>
      </c>
      <c r="F78" t="str">
        <f>IFERROR(INDEX(corres_pbs_variables!$A$1:$B$100,MATCH(tab_pbs[[#This Row],[libelle_produit]],corres_pbs_variables!$B$1:$B$100,0),1),"")</f>
        <v/>
      </c>
    </row>
    <row r="79" spans="1:6" hidden="1" x14ac:dyDescent="0.25">
      <c r="A79" t="s">
        <v>1011</v>
      </c>
      <c r="B79" t="s">
        <v>1012</v>
      </c>
      <c r="C79" t="s">
        <v>982</v>
      </c>
      <c r="D79" t="s">
        <v>1005</v>
      </c>
      <c r="E79">
        <v>494</v>
      </c>
      <c r="F79" t="str">
        <f>IFERROR(INDEX(corres_pbs_variables!$A$1:$B$100,MATCH(tab_pbs[[#This Row],[libelle_produit]],corres_pbs_variables!$B$1:$B$100,0),1),"")</f>
        <v/>
      </c>
    </row>
    <row r="80" spans="1:6" hidden="1" x14ac:dyDescent="0.25">
      <c r="A80" t="s">
        <v>1011</v>
      </c>
      <c r="B80" t="s">
        <v>1012</v>
      </c>
      <c r="C80" t="s">
        <v>982</v>
      </c>
      <c r="D80" t="s">
        <v>1006</v>
      </c>
      <c r="E80">
        <v>485</v>
      </c>
      <c r="F80" t="str">
        <f>IFERROR(INDEX(corres_pbs_variables!$A$1:$B$100,MATCH(tab_pbs[[#This Row],[libelle_produit]],corres_pbs_variables!$B$1:$B$100,0),1),"")</f>
        <v/>
      </c>
    </row>
    <row r="81" spans="1:6" hidden="1" x14ac:dyDescent="0.25">
      <c r="A81" t="s">
        <v>1011</v>
      </c>
      <c r="B81" t="s">
        <v>1012</v>
      </c>
      <c r="C81" t="s">
        <v>982</v>
      </c>
      <c r="D81" t="s">
        <v>1007</v>
      </c>
      <c r="E81">
        <v>490</v>
      </c>
      <c r="F81" t="str">
        <f>IFERROR(INDEX(corres_pbs_variables!$A$1:$B$100,MATCH(tab_pbs[[#This Row],[libelle_produit]],corres_pbs_variables!$B$1:$B$100,0),1),"")</f>
        <v/>
      </c>
    </row>
    <row r="82" spans="1:6" hidden="1" x14ac:dyDescent="0.25">
      <c r="A82" t="s">
        <v>1011</v>
      </c>
      <c r="B82" t="s">
        <v>1012</v>
      </c>
      <c r="C82" t="s">
        <v>982</v>
      </c>
      <c r="D82" t="s">
        <v>1008</v>
      </c>
      <c r="E82">
        <v>438</v>
      </c>
      <c r="F82" t="str">
        <f>IFERROR(INDEX(corres_pbs_variables!$A$1:$B$100,MATCH(tab_pbs[[#This Row],[libelle_produit]],corres_pbs_variables!$B$1:$B$100,0),1),"")</f>
        <v/>
      </c>
    </row>
    <row r="83" spans="1:6" hidden="1" x14ac:dyDescent="0.25">
      <c r="A83" t="s">
        <v>1013</v>
      </c>
      <c r="B83" t="s">
        <v>1014</v>
      </c>
      <c r="C83" t="s">
        <v>982</v>
      </c>
      <c r="D83" t="s">
        <v>983</v>
      </c>
      <c r="E83">
        <v>512</v>
      </c>
      <c r="F83" t="str">
        <f>IFERROR(INDEX(corres_pbs_variables!$A$1:$B$100,MATCH(tab_pbs[[#This Row],[libelle_produit]],corres_pbs_variables!$B$1:$B$100,0),1),"")</f>
        <v/>
      </c>
    </row>
    <row r="84" spans="1:6" hidden="1" x14ac:dyDescent="0.25">
      <c r="A84" t="s">
        <v>1013</v>
      </c>
      <c r="B84" t="s">
        <v>1014</v>
      </c>
      <c r="C84" t="s">
        <v>982</v>
      </c>
      <c r="D84" t="s">
        <v>984</v>
      </c>
      <c r="E84">
        <v>512</v>
      </c>
      <c r="F84" t="str">
        <f>IFERROR(INDEX(corres_pbs_variables!$A$1:$B$100,MATCH(tab_pbs[[#This Row],[libelle_produit]],corres_pbs_variables!$B$1:$B$100,0),1),"")</f>
        <v/>
      </c>
    </row>
    <row r="85" spans="1:6" hidden="1" x14ac:dyDescent="0.25">
      <c r="A85" t="s">
        <v>1013</v>
      </c>
      <c r="B85" t="s">
        <v>1014</v>
      </c>
      <c r="C85" t="s">
        <v>982</v>
      </c>
      <c r="D85" t="s">
        <v>985</v>
      </c>
      <c r="E85">
        <v>512</v>
      </c>
      <c r="F85" t="str">
        <f>IFERROR(INDEX(corres_pbs_variables!$A$1:$B$100,MATCH(tab_pbs[[#This Row],[libelle_produit]],corres_pbs_variables!$B$1:$B$100,0),1),"")</f>
        <v/>
      </c>
    </row>
    <row r="86" spans="1:6" hidden="1" x14ac:dyDescent="0.25">
      <c r="A86" t="s">
        <v>1013</v>
      </c>
      <c r="B86" t="s">
        <v>1014</v>
      </c>
      <c r="C86" t="s">
        <v>982</v>
      </c>
      <c r="D86" t="s">
        <v>986</v>
      </c>
      <c r="E86">
        <v>512</v>
      </c>
      <c r="F86" t="str">
        <f>IFERROR(INDEX(corres_pbs_variables!$A$1:$B$100,MATCH(tab_pbs[[#This Row],[libelle_produit]],corres_pbs_variables!$B$1:$B$100,0),1),"")</f>
        <v/>
      </c>
    </row>
    <row r="87" spans="1:6" hidden="1" x14ac:dyDescent="0.25">
      <c r="A87" t="s">
        <v>1013</v>
      </c>
      <c r="B87" t="s">
        <v>1014</v>
      </c>
      <c r="C87" t="s">
        <v>982</v>
      </c>
      <c r="D87" t="s">
        <v>987</v>
      </c>
      <c r="E87">
        <v>512</v>
      </c>
      <c r="F87" t="str">
        <f>IFERROR(INDEX(corres_pbs_variables!$A$1:$B$100,MATCH(tab_pbs[[#This Row],[libelle_produit]],corres_pbs_variables!$B$1:$B$100,0),1),"")</f>
        <v/>
      </c>
    </row>
    <row r="88" spans="1:6" hidden="1" x14ac:dyDescent="0.25">
      <c r="A88" t="s">
        <v>1013</v>
      </c>
      <c r="B88" t="s">
        <v>1014</v>
      </c>
      <c r="C88" t="s">
        <v>982</v>
      </c>
      <c r="D88" t="s">
        <v>988</v>
      </c>
      <c r="E88">
        <v>512</v>
      </c>
      <c r="F88" t="str">
        <f>IFERROR(INDEX(corres_pbs_variables!$A$1:$B$100,MATCH(tab_pbs[[#This Row],[libelle_produit]],corres_pbs_variables!$B$1:$B$100,0),1),"")</f>
        <v/>
      </c>
    </row>
    <row r="89" spans="1:6" hidden="1" x14ac:dyDescent="0.25">
      <c r="A89" t="s">
        <v>1013</v>
      </c>
      <c r="B89" t="s">
        <v>1014</v>
      </c>
      <c r="C89" t="s">
        <v>982</v>
      </c>
      <c r="D89" t="s">
        <v>989</v>
      </c>
      <c r="E89">
        <v>512</v>
      </c>
      <c r="F89" t="str">
        <f>IFERROR(INDEX(corres_pbs_variables!$A$1:$B$100,MATCH(tab_pbs[[#This Row],[libelle_produit]],corres_pbs_variables!$B$1:$B$100,0),1),"")</f>
        <v/>
      </c>
    </row>
    <row r="90" spans="1:6" hidden="1" x14ac:dyDescent="0.25">
      <c r="A90" t="s">
        <v>1013</v>
      </c>
      <c r="B90" t="s">
        <v>1014</v>
      </c>
      <c r="C90" t="s">
        <v>982</v>
      </c>
      <c r="D90" t="s">
        <v>990</v>
      </c>
      <c r="E90">
        <v>512</v>
      </c>
      <c r="F90" t="str">
        <f>IFERROR(INDEX(corres_pbs_variables!$A$1:$B$100,MATCH(tab_pbs[[#This Row],[libelle_produit]],corres_pbs_variables!$B$1:$B$100,0),1),"")</f>
        <v/>
      </c>
    </row>
    <row r="91" spans="1:6" hidden="1" x14ac:dyDescent="0.25">
      <c r="A91" t="s">
        <v>1013</v>
      </c>
      <c r="B91" t="s">
        <v>1014</v>
      </c>
      <c r="C91" t="s">
        <v>982</v>
      </c>
      <c r="D91" t="s">
        <v>991</v>
      </c>
      <c r="E91">
        <v>512</v>
      </c>
      <c r="F91" t="str">
        <f>IFERROR(INDEX(corres_pbs_variables!$A$1:$B$100,MATCH(tab_pbs[[#This Row],[libelle_produit]],corres_pbs_variables!$B$1:$B$100,0),1),"")</f>
        <v/>
      </c>
    </row>
    <row r="92" spans="1:6" hidden="1" x14ac:dyDescent="0.25">
      <c r="A92" t="s">
        <v>1013</v>
      </c>
      <c r="B92" t="s">
        <v>1014</v>
      </c>
      <c r="C92" t="s">
        <v>982</v>
      </c>
      <c r="D92" t="s">
        <v>992</v>
      </c>
      <c r="E92">
        <v>512</v>
      </c>
      <c r="F92" t="str">
        <f>IFERROR(INDEX(corres_pbs_variables!$A$1:$B$100,MATCH(tab_pbs[[#This Row],[libelle_produit]],corres_pbs_variables!$B$1:$B$100,0),1),"")</f>
        <v/>
      </c>
    </row>
    <row r="93" spans="1:6" hidden="1" x14ac:dyDescent="0.25">
      <c r="A93" t="s">
        <v>1013</v>
      </c>
      <c r="B93" t="s">
        <v>1014</v>
      </c>
      <c r="C93" t="s">
        <v>982</v>
      </c>
      <c r="D93" t="s">
        <v>993</v>
      </c>
      <c r="E93">
        <v>512</v>
      </c>
      <c r="F93" t="str">
        <f>IFERROR(INDEX(corres_pbs_variables!$A$1:$B$100,MATCH(tab_pbs[[#This Row],[libelle_produit]],corres_pbs_variables!$B$1:$B$100,0),1),"")</f>
        <v/>
      </c>
    </row>
    <row r="94" spans="1:6" hidden="1" x14ac:dyDescent="0.25">
      <c r="A94" t="s">
        <v>1013</v>
      </c>
      <c r="B94" t="s">
        <v>1014</v>
      </c>
      <c r="C94" t="s">
        <v>982</v>
      </c>
      <c r="D94" t="s">
        <v>994</v>
      </c>
      <c r="E94">
        <v>512</v>
      </c>
      <c r="F94" t="str">
        <f>IFERROR(INDEX(corres_pbs_variables!$A$1:$B$100,MATCH(tab_pbs[[#This Row],[libelle_produit]],corres_pbs_variables!$B$1:$B$100,0),1),"")</f>
        <v/>
      </c>
    </row>
    <row r="95" spans="1:6" hidden="1" x14ac:dyDescent="0.25">
      <c r="A95" t="s">
        <v>1013</v>
      </c>
      <c r="B95" t="s">
        <v>1014</v>
      </c>
      <c r="C95" t="s">
        <v>982</v>
      </c>
      <c r="D95" t="s">
        <v>995</v>
      </c>
      <c r="E95">
        <v>512</v>
      </c>
      <c r="F95" t="str">
        <f>IFERROR(INDEX(corres_pbs_variables!$A$1:$B$100,MATCH(tab_pbs[[#This Row],[libelle_produit]],corres_pbs_variables!$B$1:$B$100,0),1),"")</f>
        <v/>
      </c>
    </row>
    <row r="96" spans="1:6" hidden="1" x14ac:dyDescent="0.25">
      <c r="A96" t="s">
        <v>1013</v>
      </c>
      <c r="B96" t="s">
        <v>1014</v>
      </c>
      <c r="C96" t="s">
        <v>982</v>
      </c>
      <c r="D96" t="s">
        <v>996</v>
      </c>
      <c r="E96">
        <v>512</v>
      </c>
      <c r="F96" t="str">
        <f>IFERROR(INDEX(corres_pbs_variables!$A$1:$B$100,MATCH(tab_pbs[[#This Row],[libelle_produit]],corres_pbs_variables!$B$1:$B$100,0),1),"")</f>
        <v/>
      </c>
    </row>
    <row r="97" spans="1:6" hidden="1" x14ac:dyDescent="0.25">
      <c r="A97" t="s">
        <v>1013</v>
      </c>
      <c r="B97" t="s">
        <v>1014</v>
      </c>
      <c r="C97" t="s">
        <v>982</v>
      </c>
      <c r="D97" t="s">
        <v>997</v>
      </c>
      <c r="E97">
        <v>512</v>
      </c>
      <c r="F97" t="str">
        <f>IFERROR(INDEX(corres_pbs_variables!$A$1:$B$100,MATCH(tab_pbs[[#This Row],[libelle_produit]],corres_pbs_variables!$B$1:$B$100,0),1),"")</f>
        <v/>
      </c>
    </row>
    <row r="98" spans="1:6" hidden="1" x14ac:dyDescent="0.25">
      <c r="A98" t="s">
        <v>1013</v>
      </c>
      <c r="B98" t="s">
        <v>1014</v>
      </c>
      <c r="C98" t="s">
        <v>982</v>
      </c>
      <c r="D98" t="s">
        <v>998</v>
      </c>
      <c r="E98">
        <v>512</v>
      </c>
      <c r="F98" t="str">
        <f>IFERROR(INDEX(corres_pbs_variables!$A$1:$B$100,MATCH(tab_pbs[[#This Row],[libelle_produit]],corres_pbs_variables!$B$1:$B$100,0),1),"")</f>
        <v/>
      </c>
    </row>
    <row r="99" spans="1:6" hidden="1" x14ac:dyDescent="0.25">
      <c r="A99" t="s">
        <v>1013</v>
      </c>
      <c r="B99" t="s">
        <v>1014</v>
      </c>
      <c r="C99" t="s">
        <v>982</v>
      </c>
      <c r="D99" t="s">
        <v>999</v>
      </c>
      <c r="E99">
        <v>512</v>
      </c>
      <c r="F99" t="str">
        <f>IFERROR(INDEX(corres_pbs_variables!$A$1:$B$100,MATCH(tab_pbs[[#This Row],[libelle_produit]],corres_pbs_variables!$B$1:$B$100,0),1),"")</f>
        <v/>
      </c>
    </row>
    <row r="100" spans="1:6" hidden="1" x14ac:dyDescent="0.25">
      <c r="A100" t="s">
        <v>1013</v>
      </c>
      <c r="B100" t="s">
        <v>1014</v>
      </c>
      <c r="C100" t="s">
        <v>982</v>
      </c>
      <c r="D100" t="s">
        <v>1000</v>
      </c>
      <c r="E100">
        <v>512</v>
      </c>
      <c r="F100" t="str">
        <f>IFERROR(INDEX(corres_pbs_variables!$A$1:$B$100,MATCH(tab_pbs[[#This Row],[libelle_produit]],corres_pbs_variables!$B$1:$B$100,0),1),"")</f>
        <v/>
      </c>
    </row>
    <row r="101" spans="1:6" hidden="1" x14ac:dyDescent="0.25">
      <c r="A101" t="s">
        <v>1013</v>
      </c>
      <c r="B101" t="s">
        <v>1014</v>
      </c>
      <c r="C101" t="s">
        <v>982</v>
      </c>
      <c r="D101" t="s">
        <v>20</v>
      </c>
      <c r="E101">
        <v>512</v>
      </c>
      <c r="F101" t="str">
        <f>IFERROR(INDEX(corres_pbs_variables!$A$1:$B$100,MATCH(tab_pbs[[#This Row],[libelle_produit]],corres_pbs_variables!$B$1:$B$100,0),1),"")</f>
        <v/>
      </c>
    </row>
    <row r="102" spans="1:6" hidden="1" x14ac:dyDescent="0.25">
      <c r="A102" t="s">
        <v>1013</v>
      </c>
      <c r="B102" t="s">
        <v>1014</v>
      </c>
      <c r="C102" t="s">
        <v>982</v>
      </c>
      <c r="D102" t="s">
        <v>1001</v>
      </c>
      <c r="E102">
        <v>512</v>
      </c>
      <c r="F102" t="str">
        <f>IFERROR(INDEX(corres_pbs_variables!$A$1:$B$100,MATCH(tab_pbs[[#This Row],[libelle_produit]],corres_pbs_variables!$B$1:$B$100,0),1),"")</f>
        <v/>
      </c>
    </row>
    <row r="103" spans="1:6" hidden="1" x14ac:dyDescent="0.25">
      <c r="A103" t="s">
        <v>1013</v>
      </c>
      <c r="B103" t="s">
        <v>1014</v>
      </c>
      <c r="C103" t="s">
        <v>982</v>
      </c>
      <c r="D103" t="s">
        <v>1002</v>
      </c>
      <c r="E103">
        <v>512</v>
      </c>
      <c r="F103" t="str">
        <f>IFERROR(INDEX(corres_pbs_variables!$A$1:$B$100,MATCH(tab_pbs[[#This Row],[libelle_produit]],corres_pbs_variables!$B$1:$B$100,0),1),"")</f>
        <v/>
      </c>
    </row>
    <row r="104" spans="1:6" hidden="1" x14ac:dyDescent="0.25">
      <c r="A104" t="s">
        <v>1013</v>
      </c>
      <c r="B104" t="s">
        <v>1014</v>
      </c>
      <c r="C104" t="s">
        <v>982</v>
      </c>
      <c r="D104" t="s">
        <v>1003</v>
      </c>
      <c r="E104">
        <v>384</v>
      </c>
      <c r="F104" t="str">
        <f>IFERROR(INDEX(corres_pbs_variables!$A$1:$B$100,MATCH(tab_pbs[[#This Row],[libelle_produit]],corres_pbs_variables!$B$1:$B$100,0),1),"")</f>
        <v/>
      </c>
    </row>
    <row r="105" spans="1:6" hidden="1" x14ac:dyDescent="0.25">
      <c r="A105" t="s">
        <v>1013</v>
      </c>
      <c r="B105" t="s">
        <v>1014</v>
      </c>
      <c r="C105" t="s">
        <v>982</v>
      </c>
      <c r="D105" t="s">
        <v>1004</v>
      </c>
      <c r="E105">
        <v>267</v>
      </c>
      <c r="F105" t="str">
        <f>IFERROR(INDEX(corres_pbs_variables!$A$1:$B$100,MATCH(tab_pbs[[#This Row],[libelle_produit]],corres_pbs_variables!$B$1:$B$100,0),1),"")</f>
        <v/>
      </c>
    </row>
    <row r="106" spans="1:6" hidden="1" x14ac:dyDescent="0.25">
      <c r="A106" t="s">
        <v>1013</v>
      </c>
      <c r="B106" t="s">
        <v>1014</v>
      </c>
      <c r="C106" t="s">
        <v>982</v>
      </c>
      <c r="D106" t="s">
        <v>1005</v>
      </c>
      <c r="E106">
        <v>267</v>
      </c>
      <c r="F106" t="str">
        <f>IFERROR(INDEX(corres_pbs_variables!$A$1:$B$100,MATCH(tab_pbs[[#This Row],[libelle_produit]],corres_pbs_variables!$B$1:$B$100,0),1),"")</f>
        <v/>
      </c>
    </row>
    <row r="107" spans="1:6" hidden="1" x14ac:dyDescent="0.25">
      <c r="A107" t="s">
        <v>1013</v>
      </c>
      <c r="B107" t="s">
        <v>1014</v>
      </c>
      <c r="C107" t="s">
        <v>982</v>
      </c>
      <c r="D107" t="s">
        <v>1006</v>
      </c>
      <c r="E107">
        <v>327</v>
      </c>
      <c r="F107" t="str">
        <f>IFERROR(INDEX(corres_pbs_variables!$A$1:$B$100,MATCH(tab_pbs[[#This Row],[libelle_produit]],corres_pbs_variables!$B$1:$B$100,0),1),"")</f>
        <v/>
      </c>
    </row>
    <row r="108" spans="1:6" hidden="1" x14ac:dyDescent="0.25">
      <c r="A108" t="s">
        <v>1013</v>
      </c>
      <c r="B108" t="s">
        <v>1014</v>
      </c>
      <c r="C108" t="s">
        <v>982</v>
      </c>
      <c r="D108" t="s">
        <v>1007</v>
      </c>
      <c r="E108">
        <v>267</v>
      </c>
      <c r="F108" t="str">
        <f>IFERROR(INDEX(corres_pbs_variables!$A$1:$B$100,MATCH(tab_pbs[[#This Row],[libelle_produit]],corres_pbs_variables!$B$1:$B$100,0),1),"")</f>
        <v/>
      </c>
    </row>
    <row r="109" spans="1:6" hidden="1" x14ac:dyDescent="0.25">
      <c r="A109" t="s">
        <v>1013</v>
      </c>
      <c r="B109" t="s">
        <v>1014</v>
      </c>
      <c r="C109" t="s">
        <v>982</v>
      </c>
      <c r="D109" t="s">
        <v>1008</v>
      </c>
      <c r="E109">
        <v>327</v>
      </c>
      <c r="F109" t="str">
        <f>IFERROR(INDEX(corres_pbs_variables!$A$1:$B$100,MATCH(tab_pbs[[#This Row],[libelle_produit]],corres_pbs_variables!$B$1:$B$100,0),1),"")</f>
        <v/>
      </c>
    </row>
    <row r="110" spans="1:6" hidden="1" x14ac:dyDescent="0.25">
      <c r="A110" t="s">
        <v>1015</v>
      </c>
      <c r="B110" t="s">
        <v>1016</v>
      </c>
      <c r="C110" t="s">
        <v>982</v>
      </c>
      <c r="D110" t="s">
        <v>983</v>
      </c>
      <c r="E110">
        <v>505</v>
      </c>
      <c r="F110" t="str">
        <f>IFERROR(INDEX(corres_pbs_variables!$A$1:$B$100,MATCH(tab_pbs[[#This Row],[libelle_produit]],corres_pbs_variables!$B$1:$B$100,0),1),"")</f>
        <v/>
      </c>
    </row>
    <row r="111" spans="1:6" hidden="1" x14ac:dyDescent="0.25">
      <c r="A111" t="s">
        <v>1015</v>
      </c>
      <c r="B111" t="s">
        <v>1016</v>
      </c>
      <c r="C111" t="s">
        <v>982</v>
      </c>
      <c r="D111" t="s">
        <v>984</v>
      </c>
      <c r="E111">
        <v>478</v>
      </c>
      <c r="F111" t="str">
        <f>IFERROR(INDEX(corres_pbs_variables!$A$1:$B$100,MATCH(tab_pbs[[#This Row],[libelle_produit]],corres_pbs_variables!$B$1:$B$100,0),1),"")</f>
        <v/>
      </c>
    </row>
    <row r="112" spans="1:6" hidden="1" x14ac:dyDescent="0.25">
      <c r="A112" t="s">
        <v>1015</v>
      </c>
      <c r="B112" t="s">
        <v>1016</v>
      </c>
      <c r="C112" t="s">
        <v>982</v>
      </c>
      <c r="D112" t="s">
        <v>985</v>
      </c>
      <c r="E112">
        <v>494</v>
      </c>
      <c r="F112" t="str">
        <f>IFERROR(INDEX(corres_pbs_variables!$A$1:$B$100,MATCH(tab_pbs[[#This Row],[libelle_produit]],corres_pbs_variables!$B$1:$B$100,0),1),"")</f>
        <v/>
      </c>
    </row>
    <row r="113" spans="1:6" hidden="1" x14ac:dyDescent="0.25">
      <c r="A113" t="s">
        <v>1015</v>
      </c>
      <c r="B113" t="s">
        <v>1016</v>
      </c>
      <c r="C113" t="s">
        <v>982</v>
      </c>
      <c r="D113" t="s">
        <v>986</v>
      </c>
      <c r="E113">
        <v>503</v>
      </c>
      <c r="F113" t="str">
        <f>IFERROR(INDEX(corres_pbs_variables!$A$1:$B$100,MATCH(tab_pbs[[#This Row],[libelle_produit]],corres_pbs_variables!$B$1:$B$100,0),1),"")</f>
        <v/>
      </c>
    </row>
    <row r="114" spans="1:6" hidden="1" x14ac:dyDescent="0.25">
      <c r="A114" t="s">
        <v>1015</v>
      </c>
      <c r="B114" t="s">
        <v>1016</v>
      </c>
      <c r="C114" t="s">
        <v>982</v>
      </c>
      <c r="D114" t="s">
        <v>987</v>
      </c>
      <c r="E114">
        <v>471</v>
      </c>
      <c r="F114" t="str">
        <f>IFERROR(INDEX(corres_pbs_variables!$A$1:$B$100,MATCH(tab_pbs[[#This Row],[libelle_produit]],corres_pbs_variables!$B$1:$B$100,0),1),"")</f>
        <v/>
      </c>
    </row>
    <row r="115" spans="1:6" hidden="1" x14ac:dyDescent="0.25">
      <c r="A115" t="s">
        <v>1015</v>
      </c>
      <c r="B115" t="s">
        <v>1016</v>
      </c>
      <c r="C115" t="s">
        <v>982</v>
      </c>
      <c r="D115" t="s">
        <v>988</v>
      </c>
      <c r="E115">
        <v>498</v>
      </c>
      <c r="F115" t="str">
        <f>IFERROR(INDEX(corres_pbs_variables!$A$1:$B$100,MATCH(tab_pbs[[#This Row],[libelle_produit]],corres_pbs_variables!$B$1:$B$100,0),1),"")</f>
        <v/>
      </c>
    </row>
    <row r="116" spans="1:6" hidden="1" x14ac:dyDescent="0.25">
      <c r="A116" t="s">
        <v>1015</v>
      </c>
      <c r="B116" t="s">
        <v>1016</v>
      </c>
      <c r="C116" t="s">
        <v>982</v>
      </c>
      <c r="D116" t="s">
        <v>989</v>
      </c>
      <c r="E116">
        <v>451</v>
      </c>
      <c r="F116" t="str">
        <f>IFERROR(INDEX(corres_pbs_variables!$A$1:$B$100,MATCH(tab_pbs[[#This Row],[libelle_produit]],corres_pbs_variables!$B$1:$B$100,0),1),"")</f>
        <v/>
      </c>
    </row>
    <row r="117" spans="1:6" hidden="1" x14ac:dyDescent="0.25">
      <c r="A117" t="s">
        <v>1015</v>
      </c>
      <c r="B117" t="s">
        <v>1016</v>
      </c>
      <c r="C117" t="s">
        <v>982</v>
      </c>
      <c r="D117" t="s">
        <v>990</v>
      </c>
      <c r="E117">
        <v>504</v>
      </c>
      <c r="F117" t="str">
        <f>IFERROR(INDEX(corres_pbs_variables!$A$1:$B$100,MATCH(tab_pbs[[#This Row],[libelle_produit]],corres_pbs_variables!$B$1:$B$100,0),1),"")</f>
        <v/>
      </c>
    </row>
    <row r="118" spans="1:6" hidden="1" x14ac:dyDescent="0.25">
      <c r="A118" t="s">
        <v>1015</v>
      </c>
      <c r="B118" t="s">
        <v>1016</v>
      </c>
      <c r="C118" t="s">
        <v>982</v>
      </c>
      <c r="D118" t="s">
        <v>991</v>
      </c>
      <c r="E118">
        <v>481</v>
      </c>
      <c r="F118" t="str">
        <f>IFERROR(INDEX(corres_pbs_variables!$A$1:$B$100,MATCH(tab_pbs[[#This Row],[libelle_produit]],corres_pbs_variables!$B$1:$B$100,0),1),"")</f>
        <v/>
      </c>
    </row>
    <row r="119" spans="1:6" hidden="1" x14ac:dyDescent="0.25">
      <c r="A119" t="s">
        <v>1015</v>
      </c>
      <c r="B119" t="s">
        <v>1016</v>
      </c>
      <c r="C119" t="s">
        <v>982</v>
      </c>
      <c r="D119" t="s">
        <v>992</v>
      </c>
      <c r="E119">
        <v>491</v>
      </c>
      <c r="F119" t="str">
        <f>IFERROR(INDEX(corres_pbs_variables!$A$1:$B$100,MATCH(tab_pbs[[#This Row],[libelle_produit]],corres_pbs_variables!$B$1:$B$100,0),1),"")</f>
        <v/>
      </c>
    </row>
    <row r="120" spans="1:6" hidden="1" x14ac:dyDescent="0.25">
      <c r="A120" t="s">
        <v>1015</v>
      </c>
      <c r="B120" t="s">
        <v>1016</v>
      </c>
      <c r="C120" t="s">
        <v>982</v>
      </c>
      <c r="D120" t="s">
        <v>993</v>
      </c>
      <c r="E120">
        <v>418</v>
      </c>
      <c r="F120" t="str">
        <f>IFERROR(INDEX(corres_pbs_variables!$A$1:$B$100,MATCH(tab_pbs[[#This Row],[libelle_produit]],corres_pbs_variables!$B$1:$B$100,0),1),"")</f>
        <v/>
      </c>
    </row>
    <row r="121" spans="1:6" hidden="1" x14ac:dyDescent="0.25">
      <c r="A121" t="s">
        <v>1015</v>
      </c>
      <c r="B121" t="s">
        <v>1016</v>
      </c>
      <c r="C121" t="s">
        <v>982</v>
      </c>
      <c r="D121" t="s">
        <v>994</v>
      </c>
      <c r="E121">
        <v>483</v>
      </c>
      <c r="F121" t="str">
        <f>IFERROR(INDEX(corres_pbs_variables!$A$1:$B$100,MATCH(tab_pbs[[#This Row],[libelle_produit]],corres_pbs_variables!$B$1:$B$100,0),1),"")</f>
        <v/>
      </c>
    </row>
    <row r="122" spans="1:6" hidden="1" x14ac:dyDescent="0.25">
      <c r="A122" t="s">
        <v>1015</v>
      </c>
      <c r="B122" t="s">
        <v>1016</v>
      </c>
      <c r="C122" t="s">
        <v>982</v>
      </c>
      <c r="D122" t="s">
        <v>995</v>
      </c>
      <c r="E122">
        <v>479</v>
      </c>
      <c r="F122" t="str">
        <f>IFERROR(INDEX(corres_pbs_variables!$A$1:$B$100,MATCH(tab_pbs[[#This Row],[libelle_produit]],corres_pbs_variables!$B$1:$B$100,0),1),"")</f>
        <v/>
      </c>
    </row>
    <row r="123" spans="1:6" hidden="1" x14ac:dyDescent="0.25">
      <c r="A123" t="s">
        <v>1015</v>
      </c>
      <c r="B123" t="s">
        <v>1016</v>
      </c>
      <c r="C123" t="s">
        <v>982</v>
      </c>
      <c r="D123" t="s">
        <v>996</v>
      </c>
      <c r="E123">
        <v>495</v>
      </c>
      <c r="F123" t="str">
        <f>IFERROR(INDEX(corres_pbs_variables!$A$1:$B$100,MATCH(tab_pbs[[#This Row],[libelle_produit]],corres_pbs_variables!$B$1:$B$100,0),1),"")</f>
        <v/>
      </c>
    </row>
    <row r="124" spans="1:6" hidden="1" x14ac:dyDescent="0.25">
      <c r="A124" t="s">
        <v>1015</v>
      </c>
      <c r="B124" t="s">
        <v>1016</v>
      </c>
      <c r="C124" t="s">
        <v>982</v>
      </c>
      <c r="D124" t="s">
        <v>997</v>
      </c>
      <c r="E124">
        <v>442</v>
      </c>
      <c r="F124" t="str">
        <f>IFERROR(INDEX(corres_pbs_variables!$A$1:$B$100,MATCH(tab_pbs[[#This Row],[libelle_produit]],corres_pbs_variables!$B$1:$B$100,0),1),"")</f>
        <v/>
      </c>
    </row>
    <row r="125" spans="1:6" hidden="1" x14ac:dyDescent="0.25">
      <c r="A125" t="s">
        <v>1015</v>
      </c>
      <c r="B125" t="s">
        <v>1016</v>
      </c>
      <c r="C125" t="s">
        <v>982</v>
      </c>
      <c r="D125" t="s">
        <v>998</v>
      </c>
      <c r="E125">
        <v>413</v>
      </c>
      <c r="F125" t="str">
        <f>IFERROR(INDEX(corres_pbs_variables!$A$1:$B$100,MATCH(tab_pbs[[#This Row],[libelle_produit]],corres_pbs_variables!$B$1:$B$100,0),1),"")</f>
        <v/>
      </c>
    </row>
    <row r="126" spans="1:6" hidden="1" x14ac:dyDescent="0.25">
      <c r="A126" t="s">
        <v>1015</v>
      </c>
      <c r="B126" t="s">
        <v>1016</v>
      </c>
      <c r="C126" t="s">
        <v>982</v>
      </c>
      <c r="D126" t="s">
        <v>999</v>
      </c>
      <c r="E126">
        <v>471</v>
      </c>
      <c r="F126" t="str">
        <f>IFERROR(INDEX(corres_pbs_variables!$A$1:$B$100,MATCH(tab_pbs[[#This Row],[libelle_produit]],corres_pbs_variables!$B$1:$B$100,0),1),"")</f>
        <v/>
      </c>
    </row>
    <row r="127" spans="1:6" hidden="1" x14ac:dyDescent="0.25">
      <c r="A127" t="s">
        <v>1015</v>
      </c>
      <c r="B127" t="s">
        <v>1016</v>
      </c>
      <c r="C127" t="s">
        <v>982</v>
      </c>
      <c r="D127" t="s">
        <v>1000</v>
      </c>
      <c r="E127">
        <v>447</v>
      </c>
      <c r="F127" t="str">
        <f>IFERROR(INDEX(corres_pbs_variables!$A$1:$B$100,MATCH(tab_pbs[[#This Row],[libelle_produit]],corres_pbs_variables!$B$1:$B$100,0),1),"")</f>
        <v/>
      </c>
    </row>
    <row r="128" spans="1:6" hidden="1" x14ac:dyDescent="0.25">
      <c r="A128" t="s">
        <v>1015</v>
      </c>
      <c r="B128" t="s">
        <v>1016</v>
      </c>
      <c r="C128" t="s">
        <v>982</v>
      </c>
      <c r="D128" t="s">
        <v>20</v>
      </c>
      <c r="E128">
        <v>451</v>
      </c>
      <c r="F128" t="str">
        <f>IFERROR(INDEX(corres_pbs_variables!$A$1:$B$100,MATCH(tab_pbs[[#This Row],[libelle_produit]],corres_pbs_variables!$B$1:$B$100,0),1),"")</f>
        <v/>
      </c>
    </row>
    <row r="129" spans="1:6" hidden="1" x14ac:dyDescent="0.25">
      <c r="A129" t="s">
        <v>1015</v>
      </c>
      <c r="B129" t="s">
        <v>1016</v>
      </c>
      <c r="C129" t="s">
        <v>982</v>
      </c>
      <c r="D129" t="s">
        <v>1001</v>
      </c>
      <c r="E129">
        <v>445</v>
      </c>
      <c r="F129" t="str">
        <f>IFERROR(INDEX(corres_pbs_variables!$A$1:$B$100,MATCH(tab_pbs[[#This Row],[libelle_produit]],corres_pbs_variables!$B$1:$B$100,0),1),"")</f>
        <v/>
      </c>
    </row>
    <row r="130" spans="1:6" hidden="1" x14ac:dyDescent="0.25">
      <c r="A130" t="s">
        <v>1015</v>
      </c>
      <c r="B130" t="s">
        <v>1016</v>
      </c>
      <c r="C130" t="s">
        <v>982</v>
      </c>
      <c r="D130" t="s">
        <v>1002</v>
      </c>
      <c r="E130">
        <v>410</v>
      </c>
      <c r="F130" t="str">
        <f>IFERROR(INDEX(corres_pbs_variables!$A$1:$B$100,MATCH(tab_pbs[[#This Row],[libelle_produit]],corres_pbs_variables!$B$1:$B$100,0),1),"")</f>
        <v/>
      </c>
    </row>
    <row r="131" spans="1:6" hidden="1" x14ac:dyDescent="0.25">
      <c r="A131" t="s">
        <v>1015</v>
      </c>
      <c r="B131" t="s">
        <v>1016</v>
      </c>
      <c r="C131" t="s">
        <v>982</v>
      </c>
      <c r="D131" t="s">
        <v>1003</v>
      </c>
      <c r="E131">
        <v>372</v>
      </c>
      <c r="F131" t="str">
        <f>IFERROR(INDEX(corres_pbs_variables!$A$1:$B$100,MATCH(tab_pbs[[#This Row],[libelle_produit]],corres_pbs_variables!$B$1:$B$100,0),1),"")</f>
        <v/>
      </c>
    </row>
    <row r="132" spans="1:6" hidden="1" x14ac:dyDescent="0.25">
      <c r="A132" t="s">
        <v>1015</v>
      </c>
      <c r="B132" t="s">
        <v>1016</v>
      </c>
      <c r="C132" t="s">
        <v>982</v>
      </c>
      <c r="D132" t="s">
        <v>1004</v>
      </c>
      <c r="E132">
        <v>468</v>
      </c>
      <c r="F132" t="str">
        <f>IFERROR(INDEX(corres_pbs_variables!$A$1:$B$100,MATCH(tab_pbs[[#This Row],[libelle_produit]],corres_pbs_variables!$B$1:$B$100,0),1),"")</f>
        <v/>
      </c>
    </row>
    <row r="133" spans="1:6" hidden="1" x14ac:dyDescent="0.25">
      <c r="A133" t="s">
        <v>1015</v>
      </c>
      <c r="B133" t="s">
        <v>1016</v>
      </c>
      <c r="C133" t="s">
        <v>982</v>
      </c>
      <c r="D133" t="s">
        <v>1005</v>
      </c>
      <c r="E133">
        <v>468</v>
      </c>
      <c r="F133" t="str">
        <f>IFERROR(INDEX(corres_pbs_variables!$A$1:$B$100,MATCH(tab_pbs[[#This Row],[libelle_produit]],corres_pbs_variables!$B$1:$B$100,0),1),"")</f>
        <v/>
      </c>
    </row>
    <row r="134" spans="1:6" hidden="1" x14ac:dyDescent="0.25">
      <c r="A134" t="s">
        <v>1015</v>
      </c>
      <c r="B134" t="s">
        <v>1016</v>
      </c>
      <c r="C134" t="s">
        <v>982</v>
      </c>
      <c r="D134" t="s">
        <v>1006</v>
      </c>
      <c r="E134">
        <v>468</v>
      </c>
      <c r="F134" t="str">
        <f>IFERROR(INDEX(corres_pbs_variables!$A$1:$B$100,MATCH(tab_pbs[[#This Row],[libelle_produit]],corres_pbs_variables!$B$1:$B$100,0),1),"")</f>
        <v/>
      </c>
    </row>
    <row r="135" spans="1:6" hidden="1" x14ac:dyDescent="0.25">
      <c r="A135" t="s">
        <v>1015</v>
      </c>
      <c r="B135" t="s">
        <v>1016</v>
      </c>
      <c r="C135" t="s">
        <v>982</v>
      </c>
      <c r="D135" t="s">
        <v>1007</v>
      </c>
      <c r="E135">
        <v>468</v>
      </c>
      <c r="F135" t="str">
        <f>IFERROR(INDEX(corres_pbs_variables!$A$1:$B$100,MATCH(tab_pbs[[#This Row],[libelle_produit]],corres_pbs_variables!$B$1:$B$100,0),1),"")</f>
        <v/>
      </c>
    </row>
    <row r="136" spans="1:6" hidden="1" x14ac:dyDescent="0.25">
      <c r="A136" t="s">
        <v>1015</v>
      </c>
      <c r="B136" t="s">
        <v>1016</v>
      </c>
      <c r="C136" t="s">
        <v>982</v>
      </c>
      <c r="D136" t="s">
        <v>1008</v>
      </c>
      <c r="E136">
        <v>468</v>
      </c>
      <c r="F136" t="str">
        <f>IFERROR(INDEX(corres_pbs_variables!$A$1:$B$100,MATCH(tab_pbs[[#This Row],[libelle_produit]],corres_pbs_variables!$B$1:$B$100,0),1),"")</f>
        <v/>
      </c>
    </row>
    <row r="137" spans="1:6" hidden="1" x14ac:dyDescent="0.25">
      <c r="A137" t="s">
        <v>1017</v>
      </c>
      <c r="B137" t="s">
        <v>1018</v>
      </c>
      <c r="C137" t="s">
        <v>982</v>
      </c>
      <c r="D137" t="s">
        <v>983</v>
      </c>
      <c r="E137">
        <v>1743</v>
      </c>
      <c r="F137" t="str">
        <f>IFERROR(INDEX(corres_pbs_variables!$A$1:$B$100,MATCH(tab_pbs[[#This Row],[libelle_produit]],corres_pbs_variables!$B$1:$B$100,0),1),"")</f>
        <v/>
      </c>
    </row>
    <row r="138" spans="1:6" hidden="1" x14ac:dyDescent="0.25">
      <c r="A138" t="s">
        <v>1017</v>
      </c>
      <c r="B138" t="s">
        <v>1018</v>
      </c>
      <c r="C138" t="s">
        <v>982</v>
      </c>
      <c r="D138" t="s">
        <v>984</v>
      </c>
      <c r="E138">
        <v>1707</v>
      </c>
      <c r="F138" t="str">
        <f>IFERROR(INDEX(corres_pbs_variables!$A$1:$B$100,MATCH(tab_pbs[[#This Row],[libelle_produit]],corres_pbs_variables!$B$1:$B$100,0),1),"")</f>
        <v/>
      </c>
    </row>
    <row r="139" spans="1:6" hidden="1" x14ac:dyDescent="0.25">
      <c r="A139" t="s">
        <v>1017</v>
      </c>
      <c r="B139" t="s">
        <v>1018</v>
      </c>
      <c r="C139" t="s">
        <v>982</v>
      </c>
      <c r="D139" t="s">
        <v>985</v>
      </c>
      <c r="E139">
        <v>2017</v>
      </c>
      <c r="F139" t="str">
        <f>IFERROR(INDEX(corres_pbs_variables!$A$1:$B$100,MATCH(tab_pbs[[#This Row],[libelle_produit]],corres_pbs_variables!$B$1:$B$100,0),1),"")</f>
        <v/>
      </c>
    </row>
    <row r="140" spans="1:6" hidden="1" x14ac:dyDescent="0.25">
      <c r="A140" t="s">
        <v>1017</v>
      </c>
      <c r="B140" t="s">
        <v>1018</v>
      </c>
      <c r="C140" t="s">
        <v>982</v>
      </c>
      <c r="D140" t="s">
        <v>986</v>
      </c>
      <c r="E140">
        <v>1783</v>
      </c>
      <c r="F140" t="str">
        <f>IFERROR(INDEX(corres_pbs_variables!$A$1:$B$100,MATCH(tab_pbs[[#This Row],[libelle_produit]],corres_pbs_variables!$B$1:$B$100,0),1),"")</f>
        <v/>
      </c>
    </row>
    <row r="141" spans="1:6" hidden="1" x14ac:dyDescent="0.25">
      <c r="A141" t="s">
        <v>1017</v>
      </c>
      <c r="B141" t="s">
        <v>1018</v>
      </c>
      <c r="C141" t="s">
        <v>982</v>
      </c>
      <c r="D141" t="s">
        <v>987</v>
      </c>
      <c r="E141">
        <v>1371</v>
      </c>
      <c r="F141" t="str">
        <f>IFERROR(INDEX(corres_pbs_variables!$A$1:$B$100,MATCH(tab_pbs[[#This Row],[libelle_produit]],corres_pbs_variables!$B$1:$B$100,0),1),"")</f>
        <v/>
      </c>
    </row>
    <row r="142" spans="1:6" hidden="1" x14ac:dyDescent="0.25">
      <c r="A142" t="s">
        <v>1017</v>
      </c>
      <c r="B142" t="s">
        <v>1018</v>
      </c>
      <c r="C142" t="s">
        <v>982</v>
      </c>
      <c r="D142" t="s">
        <v>988</v>
      </c>
      <c r="E142">
        <v>2005</v>
      </c>
      <c r="F142" t="str">
        <f>IFERROR(INDEX(corres_pbs_variables!$A$1:$B$100,MATCH(tab_pbs[[#This Row],[libelle_produit]],corres_pbs_variables!$B$1:$B$100,0),1),"")</f>
        <v/>
      </c>
    </row>
    <row r="143" spans="1:6" hidden="1" x14ac:dyDescent="0.25">
      <c r="A143" t="s">
        <v>1017</v>
      </c>
      <c r="B143" t="s">
        <v>1018</v>
      </c>
      <c r="C143" t="s">
        <v>982</v>
      </c>
      <c r="D143" t="s">
        <v>989</v>
      </c>
      <c r="E143">
        <v>1196</v>
      </c>
      <c r="F143" t="str">
        <f>IFERROR(INDEX(corres_pbs_variables!$A$1:$B$100,MATCH(tab_pbs[[#This Row],[libelle_produit]],corres_pbs_variables!$B$1:$B$100,0),1),"")</f>
        <v/>
      </c>
    </row>
    <row r="144" spans="1:6" hidden="1" x14ac:dyDescent="0.25">
      <c r="A144" t="s">
        <v>1017</v>
      </c>
      <c r="B144" t="s">
        <v>1018</v>
      </c>
      <c r="C144" t="s">
        <v>982</v>
      </c>
      <c r="D144" t="s">
        <v>990</v>
      </c>
      <c r="E144">
        <v>2165</v>
      </c>
      <c r="F144" t="str">
        <f>IFERROR(INDEX(corres_pbs_variables!$A$1:$B$100,MATCH(tab_pbs[[#This Row],[libelle_produit]],corres_pbs_variables!$B$1:$B$100,0),1),"")</f>
        <v/>
      </c>
    </row>
    <row r="145" spans="1:6" hidden="1" x14ac:dyDescent="0.25">
      <c r="A145" t="s">
        <v>1017</v>
      </c>
      <c r="B145" t="s">
        <v>1018</v>
      </c>
      <c r="C145" t="s">
        <v>982</v>
      </c>
      <c r="D145" t="s">
        <v>991</v>
      </c>
      <c r="E145">
        <v>1837</v>
      </c>
      <c r="F145" t="str">
        <f>IFERROR(INDEX(corres_pbs_variables!$A$1:$B$100,MATCH(tab_pbs[[#This Row],[libelle_produit]],corres_pbs_variables!$B$1:$B$100,0),1),"")</f>
        <v/>
      </c>
    </row>
    <row r="146" spans="1:6" hidden="1" x14ac:dyDescent="0.25">
      <c r="A146" t="s">
        <v>1017</v>
      </c>
      <c r="B146" t="s">
        <v>1018</v>
      </c>
      <c r="C146" t="s">
        <v>982</v>
      </c>
      <c r="D146" t="s">
        <v>992</v>
      </c>
      <c r="E146">
        <v>2153</v>
      </c>
      <c r="F146" t="str">
        <f>IFERROR(INDEX(corres_pbs_variables!$A$1:$B$100,MATCH(tab_pbs[[#This Row],[libelle_produit]],corres_pbs_variables!$B$1:$B$100,0),1),"")</f>
        <v/>
      </c>
    </row>
    <row r="147" spans="1:6" hidden="1" x14ac:dyDescent="0.25">
      <c r="A147" t="s">
        <v>1017</v>
      </c>
      <c r="B147" t="s">
        <v>1018</v>
      </c>
      <c r="C147" t="s">
        <v>982</v>
      </c>
      <c r="D147" t="s">
        <v>993</v>
      </c>
      <c r="E147">
        <v>2580</v>
      </c>
      <c r="F147" t="str">
        <f>IFERROR(INDEX(corres_pbs_variables!$A$1:$B$100,MATCH(tab_pbs[[#This Row],[libelle_produit]],corres_pbs_variables!$B$1:$B$100,0),1),"")</f>
        <v/>
      </c>
    </row>
    <row r="148" spans="1:6" hidden="1" x14ac:dyDescent="0.25">
      <c r="A148" t="s">
        <v>1017</v>
      </c>
      <c r="B148" t="s">
        <v>1018</v>
      </c>
      <c r="C148" t="s">
        <v>982</v>
      </c>
      <c r="D148" t="s">
        <v>994</v>
      </c>
      <c r="E148">
        <v>1888</v>
      </c>
      <c r="F148" t="str">
        <f>IFERROR(INDEX(corres_pbs_variables!$A$1:$B$100,MATCH(tab_pbs[[#This Row],[libelle_produit]],corres_pbs_variables!$B$1:$B$100,0),1),"")</f>
        <v/>
      </c>
    </row>
    <row r="149" spans="1:6" hidden="1" x14ac:dyDescent="0.25">
      <c r="A149" t="s">
        <v>1017</v>
      </c>
      <c r="B149" t="s">
        <v>1018</v>
      </c>
      <c r="C149" t="s">
        <v>982</v>
      </c>
      <c r="D149" t="s">
        <v>995</v>
      </c>
      <c r="E149">
        <v>2312</v>
      </c>
      <c r="F149" t="str">
        <f>IFERROR(INDEX(corres_pbs_variables!$A$1:$B$100,MATCH(tab_pbs[[#This Row],[libelle_produit]],corres_pbs_variables!$B$1:$B$100,0),1),"")</f>
        <v/>
      </c>
    </row>
    <row r="150" spans="1:6" hidden="1" x14ac:dyDescent="0.25">
      <c r="A150" t="s">
        <v>1017</v>
      </c>
      <c r="B150" t="s">
        <v>1018</v>
      </c>
      <c r="C150" t="s">
        <v>982</v>
      </c>
      <c r="D150" t="s">
        <v>996</v>
      </c>
      <c r="E150">
        <v>1356</v>
      </c>
      <c r="F150" t="str">
        <f>IFERROR(INDEX(corres_pbs_variables!$A$1:$B$100,MATCH(tab_pbs[[#This Row],[libelle_produit]],corres_pbs_variables!$B$1:$B$100,0),1),"")</f>
        <v/>
      </c>
    </row>
    <row r="151" spans="1:6" hidden="1" x14ac:dyDescent="0.25">
      <c r="A151" t="s">
        <v>1017</v>
      </c>
      <c r="B151" t="s">
        <v>1018</v>
      </c>
      <c r="C151" t="s">
        <v>982</v>
      </c>
      <c r="D151" t="s">
        <v>997</v>
      </c>
      <c r="E151">
        <v>1267</v>
      </c>
      <c r="F151" t="str">
        <f>IFERROR(INDEX(corres_pbs_variables!$A$1:$B$100,MATCH(tab_pbs[[#This Row],[libelle_produit]],corres_pbs_variables!$B$1:$B$100,0),1),"")</f>
        <v/>
      </c>
    </row>
    <row r="152" spans="1:6" hidden="1" x14ac:dyDescent="0.25">
      <c r="A152" t="s">
        <v>1017</v>
      </c>
      <c r="B152" t="s">
        <v>1018</v>
      </c>
      <c r="C152" t="s">
        <v>982</v>
      </c>
      <c r="D152" t="s">
        <v>998</v>
      </c>
      <c r="E152">
        <v>1237</v>
      </c>
      <c r="F152" t="str">
        <f>IFERROR(INDEX(corres_pbs_variables!$A$1:$B$100,MATCH(tab_pbs[[#This Row],[libelle_produit]],corres_pbs_variables!$B$1:$B$100,0),1),"")</f>
        <v/>
      </c>
    </row>
    <row r="153" spans="1:6" hidden="1" x14ac:dyDescent="0.25">
      <c r="A153" t="s">
        <v>1017</v>
      </c>
      <c r="B153" t="s">
        <v>1018</v>
      </c>
      <c r="C153" t="s">
        <v>982</v>
      </c>
      <c r="D153" t="s">
        <v>999</v>
      </c>
      <c r="E153">
        <v>1067</v>
      </c>
      <c r="F153" t="str">
        <f>IFERROR(INDEX(corres_pbs_variables!$A$1:$B$100,MATCH(tab_pbs[[#This Row],[libelle_produit]],corres_pbs_variables!$B$1:$B$100,0),1),"")</f>
        <v/>
      </c>
    </row>
    <row r="154" spans="1:6" hidden="1" x14ac:dyDescent="0.25">
      <c r="A154" t="s">
        <v>1017</v>
      </c>
      <c r="B154" t="s">
        <v>1018</v>
      </c>
      <c r="C154" t="s">
        <v>982</v>
      </c>
      <c r="D154" t="s">
        <v>1000</v>
      </c>
      <c r="E154">
        <v>1931</v>
      </c>
      <c r="F154" t="str">
        <f>IFERROR(INDEX(corres_pbs_variables!$A$1:$B$100,MATCH(tab_pbs[[#This Row],[libelle_produit]],corres_pbs_variables!$B$1:$B$100,0),1),"")</f>
        <v/>
      </c>
    </row>
    <row r="155" spans="1:6" hidden="1" x14ac:dyDescent="0.25">
      <c r="A155" t="s">
        <v>1017</v>
      </c>
      <c r="B155" t="s">
        <v>1018</v>
      </c>
      <c r="C155" t="s">
        <v>982</v>
      </c>
      <c r="D155" t="s">
        <v>20</v>
      </c>
      <c r="E155">
        <v>1285</v>
      </c>
      <c r="F155" t="str">
        <f>IFERROR(INDEX(corres_pbs_variables!$A$1:$B$100,MATCH(tab_pbs[[#This Row],[libelle_produit]],corres_pbs_variables!$B$1:$B$100,0),1),"")</f>
        <v/>
      </c>
    </row>
    <row r="156" spans="1:6" hidden="1" x14ac:dyDescent="0.25">
      <c r="A156" t="s">
        <v>1017</v>
      </c>
      <c r="B156" t="s">
        <v>1018</v>
      </c>
      <c r="C156" t="s">
        <v>982</v>
      </c>
      <c r="D156" t="s">
        <v>1001</v>
      </c>
      <c r="E156">
        <v>1122</v>
      </c>
      <c r="F156" t="str">
        <f>IFERROR(INDEX(corres_pbs_variables!$A$1:$B$100,MATCH(tab_pbs[[#This Row],[libelle_produit]],corres_pbs_variables!$B$1:$B$100,0),1),"")</f>
        <v/>
      </c>
    </row>
    <row r="157" spans="1:6" hidden="1" x14ac:dyDescent="0.25">
      <c r="A157" t="s">
        <v>1017</v>
      </c>
      <c r="B157" t="s">
        <v>1018</v>
      </c>
      <c r="C157" t="s">
        <v>982</v>
      </c>
      <c r="D157" t="s">
        <v>1002</v>
      </c>
      <c r="E157">
        <v>1078</v>
      </c>
      <c r="F157" t="str">
        <f>IFERROR(INDEX(corres_pbs_variables!$A$1:$B$100,MATCH(tab_pbs[[#This Row],[libelle_produit]],corres_pbs_variables!$B$1:$B$100,0),1),"")</f>
        <v/>
      </c>
    </row>
    <row r="158" spans="1:6" hidden="1" x14ac:dyDescent="0.25">
      <c r="A158" t="s">
        <v>1017</v>
      </c>
      <c r="B158" t="s">
        <v>1018</v>
      </c>
      <c r="C158" t="s">
        <v>982</v>
      </c>
      <c r="D158" t="s">
        <v>1003</v>
      </c>
      <c r="E158">
        <v>902</v>
      </c>
      <c r="F158" t="str">
        <f>IFERROR(INDEX(corres_pbs_variables!$A$1:$B$100,MATCH(tab_pbs[[#This Row],[libelle_produit]],corres_pbs_variables!$B$1:$B$100,0),1),"")</f>
        <v/>
      </c>
    </row>
    <row r="159" spans="1:6" hidden="1" x14ac:dyDescent="0.25">
      <c r="A159" t="s">
        <v>1017</v>
      </c>
      <c r="B159" t="s">
        <v>1018</v>
      </c>
      <c r="C159" t="s">
        <v>982</v>
      </c>
      <c r="D159" t="s">
        <v>1004</v>
      </c>
      <c r="E159">
        <v>643</v>
      </c>
      <c r="F159" t="str">
        <f>IFERROR(INDEX(corres_pbs_variables!$A$1:$B$100,MATCH(tab_pbs[[#This Row],[libelle_produit]],corres_pbs_variables!$B$1:$B$100,0),1),"")</f>
        <v/>
      </c>
    </row>
    <row r="160" spans="1:6" hidden="1" x14ac:dyDescent="0.25">
      <c r="A160" t="s">
        <v>1017</v>
      </c>
      <c r="B160" t="s">
        <v>1018</v>
      </c>
      <c r="C160" t="s">
        <v>982</v>
      </c>
      <c r="D160" t="s">
        <v>1005</v>
      </c>
      <c r="E160">
        <v>678</v>
      </c>
      <c r="F160" t="str">
        <f>IFERROR(INDEX(corres_pbs_variables!$A$1:$B$100,MATCH(tab_pbs[[#This Row],[libelle_produit]],corres_pbs_variables!$B$1:$B$100,0),1),"")</f>
        <v/>
      </c>
    </row>
    <row r="161" spans="1:6" hidden="1" x14ac:dyDescent="0.25">
      <c r="A161" t="s">
        <v>1017</v>
      </c>
      <c r="B161" t="s">
        <v>1018</v>
      </c>
      <c r="C161" t="s">
        <v>982</v>
      </c>
      <c r="D161" t="s">
        <v>1006</v>
      </c>
      <c r="E161">
        <v>1451</v>
      </c>
      <c r="F161" t="str">
        <f>IFERROR(INDEX(corres_pbs_variables!$A$1:$B$100,MATCH(tab_pbs[[#This Row],[libelle_produit]],corres_pbs_variables!$B$1:$B$100,0),1),"")</f>
        <v/>
      </c>
    </row>
    <row r="162" spans="1:6" hidden="1" x14ac:dyDescent="0.25">
      <c r="A162" t="s">
        <v>1017</v>
      </c>
      <c r="B162" t="s">
        <v>1018</v>
      </c>
      <c r="C162" t="s">
        <v>982</v>
      </c>
      <c r="D162" t="s">
        <v>1007</v>
      </c>
      <c r="E162">
        <v>769</v>
      </c>
      <c r="F162" t="str">
        <f>IFERROR(INDEX(corres_pbs_variables!$A$1:$B$100,MATCH(tab_pbs[[#This Row],[libelle_produit]],corres_pbs_variables!$B$1:$B$100,0),1),"")</f>
        <v/>
      </c>
    </row>
    <row r="163" spans="1:6" hidden="1" x14ac:dyDescent="0.25">
      <c r="A163" t="s">
        <v>1017</v>
      </c>
      <c r="B163" t="s">
        <v>1018</v>
      </c>
      <c r="C163" t="s">
        <v>982</v>
      </c>
      <c r="D163" t="s">
        <v>1008</v>
      </c>
      <c r="E163">
        <v>928</v>
      </c>
      <c r="F163" t="str">
        <f>IFERROR(INDEX(corres_pbs_variables!$A$1:$B$100,MATCH(tab_pbs[[#This Row],[libelle_produit]],corres_pbs_variables!$B$1:$B$100,0),1),"")</f>
        <v/>
      </c>
    </row>
    <row r="164" spans="1:6" hidden="1" x14ac:dyDescent="0.25">
      <c r="A164" t="s">
        <v>1019</v>
      </c>
      <c r="B164" t="s">
        <v>915</v>
      </c>
      <c r="C164" t="s">
        <v>982</v>
      </c>
      <c r="D164" t="s">
        <v>983</v>
      </c>
      <c r="E164">
        <v>2508</v>
      </c>
      <c r="F164" t="str">
        <f>IFERROR(INDEX(corres_pbs_variables!$A$1:$B$100,MATCH(tab_pbs[[#This Row],[libelle_produit]],corres_pbs_variables!$B$1:$B$100,0),1),"")</f>
        <v>nb_vaches_lait</v>
      </c>
    </row>
    <row r="165" spans="1:6" hidden="1" x14ac:dyDescent="0.25">
      <c r="A165" t="s">
        <v>1019</v>
      </c>
      <c r="B165" t="s">
        <v>915</v>
      </c>
      <c r="C165" t="s">
        <v>982</v>
      </c>
      <c r="D165" t="s">
        <v>984</v>
      </c>
      <c r="E165">
        <v>2607</v>
      </c>
      <c r="F165" t="str">
        <f>IFERROR(INDEX(corres_pbs_variables!$A$1:$B$100,MATCH(tab_pbs[[#This Row],[libelle_produit]],corres_pbs_variables!$B$1:$B$100,0),1),"")</f>
        <v>nb_vaches_lait</v>
      </c>
    </row>
    <row r="166" spans="1:6" hidden="1" x14ac:dyDescent="0.25">
      <c r="A166" t="s">
        <v>1019</v>
      </c>
      <c r="B166" t="s">
        <v>915</v>
      </c>
      <c r="C166" t="s">
        <v>982</v>
      </c>
      <c r="D166" t="s">
        <v>985</v>
      </c>
      <c r="E166">
        <v>2743</v>
      </c>
      <c r="F166" t="str">
        <f>IFERROR(INDEX(corres_pbs_variables!$A$1:$B$100,MATCH(tab_pbs[[#This Row],[libelle_produit]],corres_pbs_variables!$B$1:$B$100,0),1),"")</f>
        <v>nb_vaches_lait</v>
      </c>
    </row>
    <row r="167" spans="1:6" hidden="1" x14ac:dyDescent="0.25">
      <c r="A167" t="s">
        <v>1019</v>
      </c>
      <c r="B167" t="s">
        <v>915</v>
      </c>
      <c r="C167" t="s">
        <v>982</v>
      </c>
      <c r="D167" t="s">
        <v>986</v>
      </c>
      <c r="E167">
        <v>2454</v>
      </c>
      <c r="F167" t="str">
        <f>IFERROR(INDEX(corres_pbs_variables!$A$1:$B$100,MATCH(tab_pbs[[#This Row],[libelle_produit]],corres_pbs_variables!$B$1:$B$100,0),1),"")</f>
        <v>nb_vaches_lait</v>
      </c>
    </row>
    <row r="168" spans="1:6" hidden="1" x14ac:dyDescent="0.25">
      <c r="A168" t="s">
        <v>1019</v>
      </c>
      <c r="B168" t="s">
        <v>915</v>
      </c>
      <c r="C168" t="s">
        <v>982</v>
      </c>
      <c r="D168" t="s">
        <v>987</v>
      </c>
      <c r="E168">
        <v>2754</v>
      </c>
      <c r="F168" t="str">
        <f>IFERROR(INDEX(corres_pbs_variables!$A$1:$B$100,MATCH(tab_pbs[[#This Row],[libelle_produit]],corres_pbs_variables!$B$1:$B$100,0),1),"")</f>
        <v>nb_vaches_lait</v>
      </c>
    </row>
    <row r="169" spans="1:6" hidden="1" x14ac:dyDescent="0.25">
      <c r="A169" t="s">
        <v>1019</v>
      </c>
      <c r="B169" t="s">
        <v>915</v>
      </c>
      <c r="C169" t="s">
        <v>982</v>
      </c>
      <c r="D169" t="s">
        <v>988</v>
      </c>
      <c r="E169">
        <v>2437</v>
      </c>
      <c r="F169" t="str">
        <f>IFERROR(INDEX(corres_pbs_variables!$A$1:$B$100,MATCH(tab_pbs[[#This Row],[libelle_produit]],corres_pbs_variables!$B$1:$B$100,0),1),"")</f>
        <v>nb_vaches_lait</v>
      </c>
    </row>
    <row r="170" spans="1:6" hidden="1" x14ac:dyDescent="0.25">
      <c r="A170" t="s">
        <v>1019</v>
      </c>
      <c r="B170" t="s">
        <v>915</v>
      </c>
      <c r="C170" t="s">
        <v>982</v>
      </c>
      <c r="D170" t="s">
        <v>989</v>
      </c>
      <c r="E170">
        <v>2519</v>
      </c>
      <c r="F170" t="str">
        <f>IFERROR(INDEX(corres_pbs_variables!$A$1:$B$100,MATCH(tab_pbs[[#This Row],[libelle_produit]],corres_pbs_variables!$B$1:$B$100,0),1),"")</f>
        <v>nb_vaches_lait</v>
      </c>
    </row>
    <row r="171" spans="1:6" hidden="1" x14ac:dyDescent="0.25">
      <c r="A171" t="s">
        <v>1019</v>
      </c>
      <c r="B171" t="s">
        <v>915</v>
      </c>
      <c r="C171" t="s">
        <v>982</v>
      </c>
      <c r="D171" t="s">
        <v>990</v>
      </c>
      <c r="E171">
        <v>2718</v>
      </c>
      <c r="F171" t="str">
        <f>IFERROR(INDEX(corres_pbs_variables!$A$1:$B$100,MATCH(tab_pbs[[#This Row],[libelle_produit]],corres_pbs_variables!$B$1:$B$100,0),1),"")</f>
        <v>nb_vaches_lait</v>
      </c>
    </row>
    <row r="172" spans="1:6" hidden="1" x14ac:dyDescent="0.25">
      <c r="A172" t="s">
        <v>1019</v>
      </c>
      <c r="B172" t="s">
        <v>915</v>
      </c>
      <c r="C172" t="s">
        <v>982</v>
      </c>
      <c r="D172" t="s">
        <v>991</v>
      </c>
      <c r="E172">
        <v>2613</v>
      </c>
      <c r="F172" t="str">
        <f>IFERROR(INDEX(corres_pbs_variables!$A$1:$B$100,MATCH(tab_pbs[[#This Row],[libelle_produit]],corres_pbs_variables!$B$1:$B$100,0),1),"")</f>
        <v>nb_vaches_lait</v>
      </c>
    </row>
    <row r="173" spans="1:6" hidden="1" x14ac:dyDescent="0.25">
      <c r="A173" t="s">
        <v>1019</v>
      </c>
      <c r="B173" t="s">
        <v>915</v>
      </c>
      <c r="C173" t="s">
        <v>982</v>
      </c>
      <c r="D173" t="s">
        <v>992</v>
      </c>
      <c r="E173">
        <v>2698</v>
      </c>
      <c r="F173" t="str">
        <f>IFERROR(INDEX(corres_pbs_variables!$A$1:$B$100,MATCH(tab_pbs[[#This Row],[libelle_produit]],corres_pbs_variables!$B$1:$B$100,0),1),"")</f>
        <v>nb_vaches_lait</v>
      </c>
    </row>
    <row r="174" spans="1:6" hidden="1" x14ac:dyDescent="0.25">
      <c r="A174" t="s">
        <v>1019</v>
      </c>
      <c r="B174" t="s">
        <v>915</v>
      </c>
      <c r="C174" t="s">
        <v>982</v>
      </c>
      <c r="D174" t="s">
        <v>993</v>
      </c>
      <c r="E174">
        <v>2968</v>
      </c>
      <c r="F174" t="str">
        <f>IFERROR(INDEX(corres_pbs_variables!$A$1:$B$100,MATCH(tab_pbs[[#This Row],[libelle_produit]],corres_pbs_variables!$B$1:$B$100,0),1),"")</f>
        <v>nb_vaches_lait</v>
      </c>
    </row>
    <row r="175" spans="1:6" hidden="1" x14ac:dyDescent="0.25">
      <c r="A175" t="s">
        <v>1019</v>
      </c>
      <c r="B175" t="s">
        <v>915</v>
      </c>
      <c r="C175" t="s">
        <v>982</v>
      </c>
      <c r="D175" t="s">
        <v>994</v>
      </c>
      <c r="E175">
        <v>2685</v>
      </c>
      <c r="F175" t="str">
        <f>IFERROR(INDEX(corres_pbs_variables!$A$1:$B$100,MATCH(tab_pbs[[#This Row],[libelle_produit]],corres_pbs_variables!$B$1:$B$100,0),1),"")</f>
        <v>nb_vaches_lait</v>
      </c>
    </row>
    <row r="176" spans="1:6" hidden="1" x14ac:dyDescent="0.25">
      <c r="A176" t="s">
        <v>1019</v>
      </c>
      <c r="B176" t="s">
        <v>915</v>
      </c>
      <c r="C176" t="s">
        <v>982</v>
      </c>
      <c r="D176" t="s">
        <v>995</v>
      </c>
      <c r="E176">
        <v>2569</v>
      </c>
      <c r="F176" t="str">
        <f>IFERROR(INDEX(corres_pbs_variables!$A$1:$B$100,MATCH(tab_pbs[[#This Row],[libelle_produit]],corres_pbs_variables!$B$1:$B$100,0),1),"")</f>
        <v>nb_vaches_lait</v>
      </c>
    </row>
    <row r="177" spans="1:6" hidden="1" x14ac:dyDescent="0.25">
      <c r="A177" t="s">
        <v>1019</v>
      </c>
      <c r="B177" t="s">
        <v>915</v>
      </c>
      <c r="C177" t="s">
        <v>982</v>
      </c>
      <c r="D177" t="s">
        <v>996</v>
      </c>
      <c r="E177">
        <v>2586</v>
      </c>
      <c r="F177" t="str">
        <f>IFERROR(INDEX(corres_pbs_variables!$A$1:$B$100,MATCH(tab_pbs[[#This Row],[libelle_produit]],corres_pbs_variables!$B$1:$B$100,0),1),"")</f>
        <v>nb_vaches_lait</v>
      </c>
    </row>
    <row r="178" spans="1:6" hidden="1" x14ac:dyDescent="0.25">
      <c r="A178" t="s">
        <v>1019</v>
      </c>
      <c r="B178" t="s">
        <v>915</v>
      </c>
      <c r="C178" t="s">
        <v>982</v>
      </c>
      <c r="D178" t="s">
        <v>997</v>
      </c>
      <c r="E178">
        <v>2258</v>
      </c>
      <c r="F178" t="str">
        <f>IFERROR(INDEX(corres_pbs_variables!$A$1:$B$100,MATCH(tab_pbs[[#This Row],[libelle_produit]],corres_pbs_variables!$B$1:$B$100,0),1),"")</f>
        <v>nb_vaches_lait</v>
      </c>
    </row>
    <row r="179" spans="1:6" hidden="1" x14ac:dyDescent="0.25">
      <c r="A179" t="s">
        <v>1019</v>
      </c>
      <c r="B179" t="s">
        <v>915</v>
      </c>
      <c r="C179" t="s">
        <v>982</v>
      </c>
      <c r="D179" t="s">
        <v>998</v>
      </c>
      <c r="E179">
        <v>2245</v>
      </c>
      <c r="F179" t="str">
        <f>IFERROR(INDEX(corres_pbs_variables!$A$1:$B$100,MATCH(tab_pbs[[#This Row],[libelle_produit]],corres_pbs_variables!$B$1:$B$100,0),1),"")</f>
        <v>nb_vaches_lait</v>
      </c>
    </row>
    <row r="180" spans="1:6" hidden="1" x14ac:dyDescent="0.25">
      <c r="A180" t="s">
        <v>1019</v>
      </c>
      <c r="B180" t="s">
        <v>915</v>
      </c>
      <c r="C180" t="s">
        <v>982</v>
      </c>
      <c r="D180" t="s">
        <v>999</v>
      </c>
      <c r="E180">
        <v>1830</v>
      </c>
      <c r="F180" t="str">
        <f>IFERROR(INDEX(corres_pbs_variables!$A$1:$B$100,MATCH(tab_pbs[[#This Row],[libelle_produit]],corres_pbs_variables!$B$1:$B$100,0),1),"")</f>
        <v>nb_vaches_lait</v>
      </c>
    </row>
    <row r="181" spans="1:6" hidden="1" x14ac:dyDescent="0.25">
      <c r="A181" t="s">
        <v>1019</v>
      </c>
      <c r="B181" t="s">
        <v>915</v>
      </c>
      <c r="C181" t="s">
        <v>982</v>
      </c>
      <c r="D181" t="s">
        <v>1000</v>
      </c>
      <c r="E181">
        <v>2576</v>
      </c>
      <c r="F181" t="str">
        <f>IFERROR(INDEX(corres_pbs_variables!$A$1:$B$100,MATCH(tab_pbs[[#This Row],[libelle_produit]],corres_pbs_variables!$B$1:$B$100,0),1),"")</f>
        <v>nb_vaches_lait</v>
      </c>
    </row>
    <row r="182" spans="1:6" hidden="1" x14ac:dyDescent="0.25">
      <c r="A182" t="s">
        <v>1019</v>
      </c>
      <c r="B182" t="s">
        <v>915</v>
      </c>
      <c r="C182" t="s">
        <v>982</v>
      </c>
      <c r="D182" t="s">
        <v>20</v>
      </c>
      <c r="E182">
        <v>2093</v>
      </c>
      <c r="F182" t="str">
        <f>IFERROR(INDEX(corres_pbs_variables!$A$1:$B$100,MATCH(tab_pbs[[#This Row],[libelle_produit]],corres_pbs_variables!$B$1:$B$100,0),1),"")</f>
        <v>nb_vaches_lait</v>
      </c>
    </row>
    <row r="183" spans="1:6" hidden="1" x14ac:dyDescent="0.25">
      <c r="A183" t="s">
        <v>1019</v>
      </c>
      <c r="B183" t="s">
        <v>915</v>
      </c>
      <c r="C183" t="s">
        <v>982</v>
      </c>
      <c r="D183" t="s">
        <v>1001</v>
      </c>
      <c r="E183">
        <v>1666</v>
      </c>
      <c r="F183" t="str">
        <f>IFERROR(INDEX(corres_pbs_variables!$A$1:$B$100,MATCH(tab_pbs[[#This Row],[libelle_produit]],corres_pbs_variables!$B$1:$B$100,0),1),"")</f>
        <v>nb_vaches_lait</v>
      </c>
    </row>
    <row r="184" spans="1:6" hidden="1" x14ac:dyDescent="0.25">
      <c r="A184" t="s">
        <v>1019</v>
      </c>
      <c r="B184" t="s">
        <v>915</v>
      </c>
      <c r="C184" t="s">
        <v>982</v>
      </c>
      <c r="D184" t="s">
        <v>1002</v>
      </c>
      <c r="E184">
        <v>1425</v>
      </c>
      <c r="F184" t="str">
        <f>IFERROR(INDEX(corres_pbs_variables!$A$1:$B$100,MATCH(tab_pbs[[#This Row],[libelle_produit]],corres_pbs_variables!$B$1:$B$100,0),1),"")</f>
        <v>nb_vaches_lait</v>
      </c>
    </row>
    <row r="185" spans="1:6" hidden="1" x14ac:dyDescent="0.25">
      <c r="A185" t="s">
        <v>1019</v>
      </c>
      <c r="B185" t="s">
        <v>915</v>
      </c>
      <c r="C185" t="s">
        <v>982</v>
      </c>
      <c r="D185" t="s">
        <v>1003</v>
      </c>
      <c r="E185">
        <v>1425</v>
      </c>
      <c r="F185" t="str">
        <f>IFERROR(INDEX(corres_pbs_variables!$A$1:$B$100,MATCH(tab_pbs[[#This Row],[libelle_produit]],corres_pbs_variables!$B$1:$B$100,0),1),"")</f>
        <v>nb_vaches_lait</v>
      </c>
    </row>
    <row r="186" spans="1:6" hidden="1" x14ac:dyDescent="0.25">
      <c r="A186" t="s">
        <v>1019</v>
      </c>
      <c r="B186" t="s">
        <v>915</v>
      </c>
      <c r="C186" t="s">
        <v>982</v>
      </c>
      <c r="D186" t="s">
        <v>1004</v>
      </c>
      <c r="E186">
        <v>1796</v>
      </c>
      <c r="F186" t="str">
        <f>IFERROR(INDEX(corres_pbs_variables!$A$1:$B$100,MATCH(tab_pbs[[#This Row],[libelle_produit]],corres_pbs_variables!$B$1:$B$100,0),1),"")</f>
        <v>nb_vaches_lait</v>
      </c>
    </row>
    <row r="187" spans="1:6" hidden="1" x14ac:dyDescent="0.25">
      <c r="A187" t="s">
        <v>1019</v>
      </c>
      <c r="B187" t="s">
        <v>915</v>
      </c>
      <c r="C187" t="s">
        <v>982</v>
      </c>
      <c r="D187" t="s">
        <v>1005</v>
      </c>
      <c r="E187">
        <v>1796</v>
      </c>
      <c r="F187" t="str">
        <f>IFERROR(INDEX(corres_pbs_variables!$A$1:$B$100,MATCH(tab_pbs[[#This Row],[libelle_produit]],corres_pbs_variables!$B$1:$B$100,0),1),"")</f>
        <v>nb_vaches_lait</v>
      </c>
    </row>
    <row r="188" spans="1:6" hidden="1" x14ac:dyDescent="0.25">
      <c r="A188" t="s">
        <v>1019</v>
      </c>
      <c r="B188" t="s">
        <v>915</v>
      </c>
      <c r="C188" t="s">
        <v>982</v>
      </c>
      <c r="D188" t="s">
        <v>1006</v>
      </c>
      <c r="E188">
        <v>4051</v>
      </c>
      <c r="F188" t="str">
        <f>IFERROR(INDEX(corres_pbs_variables!$A$1:$B$100,MATCH(tab_pbs[[#This Row],[libelle_produit]],corres_pbs_variables!$B$1:$B$100,0),1),"")</f>
        <v>nb_vaches_lait</v>
      </c>
    </row>
    <row r="189" spans="1:6" hidden="1" x14ac:dyDescent="0.25">
      <c r="A189" t="s">
        <v>1019</v>
      </c>
      <c r="B189" t="s">
        <v>915</v>
      </c>
      <c r="C189" t="s">
        <v>982</v>
      </c>
      <c r="D189" t="s">
        <v>1007</v>
      </c>
      <c r="E189">
        <v>1796</v>
      </c>
      <c r="F189" t="str">
        <f>IFERROR(INDEX(corres_pbs_variables!$A$1:$B$100,MATCH(tab_pbs[[#This Row],[libelle_produit]],corres_pbs_variables!$B$1:$B$100,0),1),"")</f>
        <v>nb_vaches_lait</v>
      </c>
    </row>
    <row r="190" spans="1:6" hidden="1" x14ac:dyDescent="0.25">
      <c r="A190" t="s">
        <v>1019</v>
      </c>
      <c r="B190" t="s">
        <v>915</v>
      </c>
      <c r="C190" t="s">
        <v>982</v>
      </c>
      <c r="D190" t="s">
        <v>1008</v>
      </c>
      <c r="E190">
        <v>1796</v>
      </c>
      <c r="F190" t="str">
        <f>IFERROR(INDEX(corres_pbs_variables!$A$1:$B$100,MATCH(tab_pbs[[#This Row],[libelle_produit]],corres_pbs_variables!$B$1:$B$100,0),1),"")</f>
        <v>nb_vaches_lait</v>
      </c>
    </row>
    <row r="191" spans="1:6" hidden="1" x14ac:dyDescent="0.25">
      <c r="A191" t="s">
        <v>1020</v>
      </c>
      <c r="B191" t="s">
        <v>1021</v>
      </c>
      <c r="C191" t="s">
        <v>982</v>
      </c>
      <c r="D191" t="s">
        <v>983</v>
      </c>
      <c r="E191">
        <v>936</v>
      </c>
      <c r="F191" t="str">
        <f>IFERROR(INDEX(corres_pbs_variables!$A$1:$B$100,MATCH(tab_pbs[[#This Row],[libelle_produit]],corres_pbs_variables!$B$1:$B$100,0),1),"")</f>
        <v>nb_vaches_viande</v>
      </c>
    </row>
    <row r="192" spans="1:6" hidden="1" x14ac:dyDescent="0.25">
      <c r="A192" t="s">
        <v>1020</v>
      </c>
      <c r="B192" t="s">
        <v>1021</v>
      </c>
      <c r="C192" t="s">
        <v>982</v>
      </c>
      <c r="D192" t="s">
        <v>984</v>
      </c>
      <c r="E192">
        <v>986</v>
      </c>
      <c r="F192" t="str">
        <f>IFERROR(INDEX(corres_pbs_variables!$A$1:$B$100,MATCH(tab_pbs[[#This Row],[libelle_produit]],corres_pbs_variables!$B$1:$B$100,0),1),"")</f>
        <v>nb_vaches_viande</v>
      </c>
    </row>
    <row r="193" spans="1:6" hidden="1" x14ac:dyDescent="0.25">
      <c r="A193" t="s">
        <v>1020</v>
      </c>
      <c r="B193" t="s">
        <v>1021</v>
      </c>
      <c r="C193" t="s">
        <v>982</v>
      </c>
      <c r="D193" t="s">
        <v>985</v>
      </c>
      <c r="E193">
        <v>950</v>
      </c>
      <c r="F193" t="str">
        <f>IFERROR(INDEX(corres_pbs_variables!$A$1:$B$100,MATCH(tab_pbs[[#This Row],[libelle_produit]],corres_pbs_variables!$B$1:$B$100,0),1),"")</f>
        <v>nb_vaches_viande</v>
      </c>
    </row>
    <row r="194" spans="1:6" hidden="1" x14ac:dyDescent="0.25">
      <c r="A194" t="s">
        <v>1020</v>
      </c>
      <c r="B194" t="s">
        <v>1021</v>
      </c>
      <c r="C194" t="s">
        <v>982</v>
      </c>
      <c r="D194" t="s">
        <v>986</v>
      </c>
      <c r="E194">
        <v>809</v>
      </c>
      <c r="F194" t="str">
        <f>IFERROR(INDEX(corres_pbs_variables!$A$1:$B$100,MATCH(tab_pbs[[#This Row],[libelle_produit]],corres_pbs_variables!$B$1:$B$100,0),1),"")</f>
        <v>nb_vaches_viande</v>
      </c>
    </row>
    <row r="195" spans="1:6" hidden="1" x14ac:dyDescent="0.25">
      <c r="A195" t="s">
        <v>1020</v>
      </c>
      <c r="B195" t="s">
        <v>1021</v>
      </c>
      <c r="C195" t="s">
        <v>982</v>
      </c>
      <c r="D195" t="s">
        <v>987</v>
      </c>
      <c r="E195">
        <v>950</v>
      </c>
      <c r="F195" t="str">
        <f>IFERROR(INDEX(corres_pbs_variables!$A$1:$B$100,MATCH(tab_pbs[[#This Row],[libelle_produit]],corres_pbs_variables!$B$1:$B$100,0),1),"")</f>
        <v>nb_vaches_viande</v>
      </c>
    </row>
    <row r="196" spans="1:6" hidden="1" x14ac:dyDescent="0.25">
      <c r="A196" t="s">
        <v>1020</v>
      </c>
      <c r="B196" t="s">
        <v>1021</v>
      </c>
      <c r="C196" t="s">
        <v>982</v>
      </c>
      <c r="D196" t="s">
        <v>988</v>
      </c>
      <c r="E196">
        <v>821</v>
      </c>
      <c r="F196" t="str">
        <f>IFERROR(INDEX(corres_pbs_variables!$A$1:$B$100,MATCH(tab_pbs[[#This Row],[libelle_produit]],corres_pbs_variables!$B$1:$B$100,0),1),"")</f>
        <v>nb_vaches_viande</v>
      </c>
    </row>
    <row r="197" spans="1:6" hidden="1" x14ac:dyDescent="0.25">
      <c r="A197" t="s">
        <v>1020</v>
      </c>
      <c r="B197" t="s">
        <v>1021</v>
      </c>
      <c r="C197" t="s">
        <v>982</v>
      </c>
      <c r="D197" t="s">
        <v>989</v>
      </c>
      <c r="E197">
        <v>1040</v>
      </c>
      <c r="F197" t="str">
        <f>IFERROR(INDEX(corres_pbs_variables!$A$1:$B$100,MATCH(tab_pbs[[#This Row],[libelle_produit]],corres_pbs_variables!$B$1:$B$100,0),1),"")</f>
        <v>nb_vaches_viande</v>
      </c>
    </row>
    <row r="198" spans="1:6" hidden="1" x14ac:dyDescent="0.25">
      <c r="A198" t="s">
        <v>1020</v>
      </c>
      <c r="B198" t="s">
        <v>1021</v>
      </c>
      <c r="C198" t="s">
        <v>982</v>
      </c>
      <c r="D198" t="s">
        <v>990</v>
      </c>
      <c r="E198">
        <v>956</v>
      </c>
      <c r="F198" t="str">
        <f>IFERROR(INDEX(corres_pbs_variables!$A$1:$B$100,MATCH(tab_pbs[[#This Row],[libelle_produit]],corres_pbs_variables!$B$1:$B$100,0),1),"")</f>
        <v>nb_vaches_viande</v>
      </c>
    </row>
    <row r="199" spans="1:6" hidden="1" x14ac:dyDescent="0.25">
      <c r="A199" t="s">
        <v>1020</v>
      </c>
      <c r="B199" t="s">
        <v>1021</v>
      </c>
      <c r="C199" t="s">
        <v>982</v>
      </c>
      <c r="D199" t="s">
        <v>991</v>
      </c>
      <c r="E199">
        <v>924</v>
      </c>
      <c r="F199" t="str">
        <f>IFERROR(INDEX(corres_pbs_variables!$A$1:$B$100,MATCH(tab_pbs[[#This Row],[libelle_produit]],corres_pbs_variables!$B$1:$B$100,0),1),"")</f>
        <v>nb_vaches_viande</v>
      </c>
    </row>
    <row r="200" spans="1:6" hidden="1" x14ac:dyDescent="0.25">
      <c r="A200" t="s">
        <v>1020</v>
      </c>
      <c r="B200" t="s">
        <v>1021</v>
      </c>
      <c r="C200" t="s">
        <v>982</v>
      </c>
      <c r="D200" t="s">
        <v>992</v>
      </c>
      <c r="E200">
        <v>950</v>
      </c>
      <c r="F200" t="str">
        <f>IFERROR(INDEX(corres_pbs_variables!$A$1:$B$100,MATCH(tab_pbs[[#This Row],[libelle_produit]],corres_pbs_variables!$B$1:$B$100,0),1),"")</f>
        <v>nb_vaches_viande</v>
      </c>
    </row>
    <row r="201" spans="1:6" hidden="1" x14ac:dyDescent="0.25">
      <c r="A201" t="s">
        <v>1020</v>
      </c>
      <c r="B201" t="s">
        <v>1021</v>
      </c>
      <c r="C201" t="s">
        <v>982</v>
      </c>
      <c r="D201" t="s">
        <v>993</v>
      </c>
      <c r="E201">
        <v>954</v>
      </c>
      <c r="F201" t="str">
        <f>IFERROR(INDEX(corres_pbs_variables!$A$1:$B$100,MATCH(tab_pbs[[#This Row],[libelle_produit]],corres_pbs_variables!$B$1:$B$100,0),1),"")</f>
        <v>nb_vaches_viande</v>
      </c>
    </row>
    <row r="202" spans="1:6" hidden="1" x14ac:dyDescent="0.25">
      <c r="A202" t="s">
        <v>1020</v>
      </c>
      <c r="B202" t="s">
        <v>1021</v>
      </c>
      <c r="C202" t="s">
        <v>982</v>
      </c>
      <c r="D202" t="s">
        <v>994</v>
      </c>
      <c r="E202">
        <v>904</v>
      </c>
      <c r="F202" t="str">
        <f>IFERROR(INDEX(corres_pbs_variables!$A$1:$B$100,MATCH(tab_pbs[[#This Row],[libelle_produit]],corres_pbs_variables!$B$1:$B$100,0),1),"")</f>
        <v>nb_vaches_viande</v>
      </c>
    </row>
    <row r="203" spans="1:6" hidden="1" x14ac:dyDescent="0.25">
      <c r="A203" t="s">
        <v>1020</v>
      </c>
      <c r="B203" t="s">
        <v>1021</v>
      </c>
      <c r="C203" t="s">
        <v>982</v>
      </c>
      <c r="D203" t="s">
        <v>995</v>
      </c>
      <c r="E203">
        <v>852</v>
      </c>
      <c r="F203" t="str">
        <f>IFERROR(INDEX(corres_pbs_variables!$A$1:$B$100,MATCH(tab_pbs[[#This Row],[libelle_produit]],corres_pbs_variables!$B$1:$B$100,0),1),"")</f>
        <v>nb_vaches_viande</v>
      </c>
    </row>
    <row r="204" spans="1:6" hidden="1" x14ac:dyDescent="0.25">
      <c r="A204" t="s">
        <v>1020</v>
      </c>
      <c r="B204" t="s">
        <v>1021</v>
      </c>
      <c r="C204" t="s">
        <v>982</v>
      </c>
      <c r="D204" t="s">
        <v>996</v>
      </c>
      <c r="E204">
        <v>914</v>
      </c>
      <c r="F204" t="str">
        <f>IFERROR(INDEX(corres_pbs_variables!$A$1:$B$100,MATCH(tab_pbs[[#This Row],[libelle_produit]],corres_pbs_variables!$B$1:$B$100,0),1),"")</f>
        <v>nb_vaches_viande</v>
      </c>
    </row>
    <row r="205" spans="1:6" hidden="1" x14ac:dyDescent="0.25">
      <c r="A205" t="s">
        <v>1020</v>
      </c>
      <c r="B205" t="s">
        <v>1021</v>
      </c>
      <c r="C205" t="s">
        <v>982</v>
      </c>
      <c r="D205" t="s">
        <v>997</v>
      </c>
      <c r="E205">
        <v>931</v>
      </c>
      <c r="F205" t="str">
        <f>IFERROR(INDEX(corres_pbs_variables!$A$1:$B$100,MATCH(tab_pbs[[#This Row],[libelle_produit]],corres_pbs_variables!$B$1:$B$100,0),1),"")</f>
        <v>nb_vaches_viande</v>
      </c>
    </row>
    <row r="206" spans="1:6" hidden="1" x14ac:dyDescent="0.25">
      <c r="A206" t="s">
        <v>1020</v>
      </c>
      <c r="B206" t="s">
        <v>1021</v>
      </c>
      <c r="C206" t="s">
        <v>982</v>
      </c>
      <c r="D206" t="s">
        <v>998</v>
      </c>
      <c r="E206">
        <v>968</v>
      </c>
      <c r="F206" t="str">
        <f>IFERROR(INDEX(corres_pbs_variables!$A$1:$B$100,MATCH(tab_pbs[[#This Row],[libelle_produit]],corres_pbs_variables!$B$1:$B$100,0),1),"")</f>
        <v>nb_vaches_viande</v>
      </c>
    </row>
    <row r="207" spans="1:6" hidden="1" x14ac:dyDescent="0.25">
      <c r="A207" t="s">
        <v>1020</v>
      </c>
      <c r="B207" t="s">
        <v>1021</v>
      </c>
      <c r="C207" t="s">
        <v>982</v>
      </c>
      <c r="D207" t="s">
        <v>999</v>
      </c>
      <c r="E207">
        <v>1018</v>
      </c>
      <c r="F207" t="str">
        <f>IFERROR(INDEX(corres_pbs_variables!$A$1:$B$100,MATCH(tab_pbs[[#This Row],[libelle_produit]],corres_pbs_variables!$B$1:$B$100,0),1),"")</f>
        <v>nb_vaches_viande</v>
      </c>
    </row>
    <row r="208" spans="1:6" hidden="1" x14ac:dyDescent="0.25">
      <c r="A208" t="s">
        <v>1020</v>
      </c>
      <c r="B208" t="s">
        <v>1021</v>
      </c>
      <c r="C208" t="s">
        <v>982</v>
      </c>
      <c r="D208" t="s">
        <v>1000</v>
      </c>
      <c r="E208">
        <v>976</v>
      </c>
      <c r="F208" t="str">
        <f>IFERROR(INDEX(corres_pbs_variables!$A$1:$B$100,MATCH(tab_pbs[[#This Row],[libelle_produit]],corres_pbs_variables!$B$1:$B$100,0),1),"")</f>
        <v>nb_vaches_viande</v>
      </c>
    </row>
    <row r="209" spans="1:6" hidden="1" x14ac:dyDescent="0.25">
      <c r="A209" t="s">
        <v>1020</v>
      </c>
      <c r="B209" t="s">
        <v>1021</v>
      </c>
      <c r="C209" t="s">
        <v>982</v>
      </c>
      <c r="D209" t="s">
        <v>20</v>
      </c>
      <c r="E209">
        <v>953</v>
      </c>
      <c r="F209" t="str">
        <f>IFERROR(INDEX(corres_pbs_variables!$A$1:$B$100,MATCH(tab_pbs[[#This Row],[libelle_produit]],corres_pbs_variables!$B$1:$B$100,0),1),"")</f>
        <v>nb_vaches_viande</v>
      </c>
    </row>
    <row r="210" spans="1:6" hidden="1" x14ac:dyDescent="0.25">
      <c r="A210" t="s">
        <v>1020</v>
      </c>
      <c r="B210" t="s">
        <v>1021</v>
      </c>
      <c r="C210" t="s">
        <v>982</v>
      </c>
      <c r="D210" t="s">
        <v>1001</v>
      </c>
      <c r="E210">
        <v>1006</v>
      </c>
      <c r="F210" t="str">
        <f>IFERROR(INDEX(corres_pbs_variables!$A$1:$B$100,MATCH(tab_pbs[[#This Row],[libelle_produit]],corres_pbs_variables!$B$1:$B$100,0),1),"")</f>
        <v>nb_vaches_viande</v>
      </c>
    </row>
    <row r="211" spans="1:6" hidden="1" x14ac:dyDescent="0.25">
      <c r="A211" t="s">
        <v>1020</v>
      </c>
      <c r="B211" t="s">
        <v>1021</v>
      </c>
      <c r="C211" t="s">
        <v>982</v>
      </c>
      <c r="D211" t="s">
        <v>1002</v>
      </c>
      <c r="E211">
        <v>937</v>
      </c>
      <c r="F211" t="str">
        <f>IFERROR(INDEX(corres_pbs_variables!$A$1:$B$100,MATCH(tab_pbs[[#This Row],[libelle_produit]],corres_pbs_variables!$B$1:$B$100,0),1),"")</f>
        <v>nb_vaches_viande</v>
      </c>
    </row>
    <row r="212" spans="1:6" hidden="1" x14ac:dyDescent="0.25">
      <c r="A212" t="s">
        <v>1020</v>
      </c>
      <c r="B212" t="s">
        <v>1021</v>
      </c>
      <c r="C212" t="s">
        <v>982</v>
      </c>
      <c r="D212" t="s">
        <v>1003</v>
      </c>
      <c r="E212">
        <v>902</v>
      </c>
      <c r="F212" t="str">
        <f>IFERROR(INDEX(corres_pbs_variables!$A$1:$B$100,MATCH(tab_pbs[[#This Row],[libelle_produit]],corres_pbs_variables!$B$1:$B$100,0),1),"")</f>
        <v>nb_vaches_viande</v>
      </c>
    </row>
    <row r="213" spans="1:6" hidden="1" x14ac:dyDescent="0.25">
      <c r="A213" t="s">
        <v>1020</v>
      </c>
      <c r="B213" t="s">
        <v>1021</v>
      </c>
      <c r="C213" t="s">
        <v>982</v>
      </c>
      <c r="D213" t="s">
        <v>1004</v>
      </c>
      <c r="E213">
        <v>643</v>
      </c>
      <c r="F213" t="str">
        <f>IFERROR(INDEX(corres_pbs_variables!$A$1:$B$100,MATCH(tab_pbs[[#This Row],[libelle_produit]],corres_pbs_variables!$B$1:$B$100,0),1),"")</f>
        <v>nb_vaches_viande</v>
      </c>
    </row>
    <row r="214" spans="1:6" hidden="1" x14ac:dyDescent="0.25">
      <c r="A214" t="s">
        <v>1020</v>
      </c>
      <c r="B214" t="s">
        <v>1021</v>
      </c>
      <c r="C214" t="s">
        <v>982</v>
      </c>
      <c r="D214" t="s">
        <v>1005</v>
      </c>
      <c r="E214">
        <v>663</v>
      </c>
      <c r="F214" t="str">
        <f>IFERROR(INDEX(corres_pbs_variables!$A$1:$B$100,MATCH(tab_pbs[[#This Row],[libelle_produit]],corres_pbs_variables!$B$1:$B$100,0),1),"")</f>
        <v>nb_vaches_viande</v>
      </c>
    </row>
    <row r="215" spans="1:6" hidden="1" x14ac:dyDescent="0.25">
      <c r="A215" t="s">
        <v>1020</v>
      </c>
      <c r="B215" t="s">
        <v>1021</v>
      </c>
      <c r="C215" t="s">
        <v>982</v>
      </c>
      <c r="D215" t="s">
        <v>1006</v>
      </c>
      <c r="E215">
        <v>643</v>
      </c>
      <c r="F215" t="str">
        <f>IFERROR(INDEX(corres_pbs_variables!$A$1:$B$100,MATCH(tab_pbs[[#This Row],[libelle_produit]],corres_pbs_variables!$B$1:$B$100,0),1),"")</f>
        <v>nb_vaches_viande</v>
      </c>
    </row>
    <row r="216" spans="1:6" hidden="1" x14ac:dyDescent="0.25">
      <c r="A216" t="s">
        <v>1020</v>
      </c>
      <c r="B216" t="s">
        <v>1021</v>
      </c>
      <c r="C216" t="s">
        <v>982</v>
      </c>
      <c r="D216" t="s">
        <v>1007</v>
      </c>
      <c r="E216">
        <v>653</v>
      </c>
      <c r="F216" t="str">
        <f>IFERROR(INDEX(corres_pbs_variables!$A$1:$B$100,MATCH(tab_pbs[[#This Row],[libelle_produit]],corres_pbs_variables!$B$1:$B$100,0),1),"")</f>
        <v>nb_vaches_viande</v>
      </c>
    </row>
    <row r="217" spans="1:6" hidden="1" x14ac:dyDescent="0.25">
      <c r="A217" t="s">
        <v>1020</v>
      </c>
      <c r="B217" t="s">
        <v>1021</v>
      </c>
      <c r="C217" t="s">
        <v>982</v>
      </c>
      <c r="D217" t="s">
        <v>1008</v>
      </c>
      <c r="E217">
        <v>643</v>
      </c>
      <c r="F217" t="str">
        <f>IFERROR(INDEX(corres_pbs_variables!$A$1:$B$100,MATCH(tab_pbs[[#This Row],[libelle_produit]],corres_pbs_variables!$B$1:$B$100,0),1),"")</f>
        <v>nb_vaches_viande</v>
      </c>
    </row>
    <row r="218" spans="1:6" hidden="1" x14ac:dyDescent="0.25">
      <c r="A218" t="s">
        <v>1022</v>
      </c>
      <c r="B218" t="s">
        <v>1023</v>
      </c>
      <c r="C218" t="s">
        <v>982</v>
      </c>
      <c r="D218" t="s">
        <v>983</v>
      </c>
      <c r="E218">
        <v>478</v>
      </c>
      <c r="F218" t="str">
        <f>IFERROR(INDEX(corres_pbs_variables!$A$1:$B$100,MATCH(tab_pbs[[#This Row],[libelle_produit]],corres_pbs_variables!$B$1:$B$100,0),1),"")</f>
        <v/>
      </c>
    </row>
    <row r="219" spans="1:6" hidden="1" x14ac:dyDescent="0.25">
      <c r="A219" t="s">
        <v>1022</v>
      </c>
      <c r="B219" t="s">
        <v>1023</v>
      </c>
      <c r="C219" t="s">
        <v>982</v>
      </c>
      <c r="D219" t="s">
        <v>984</v>
      </c>
      <c r="E219">
        <v>384</v>
      </c>
      <c r="F219" t="str">
        <f>IFERROR(INDEX(corres_pbs_variables!$A$1:$B$100,MATCH(tab_pbs[[#This Row],[libelle_produit]],corres_pbs_variables!$B$1:$B$100,0),1),"")</f>
        <v/>
      </c>
    </row>
    <row r="220" spans="1:6" hidden="1" x14ac:dyDescent="0.25">
      <c r="A220" t="s">
        <v>1022</v>
      </c>
      <c r="B220" t="s">
        <v>1023</v>
      </c>
      <c r="C220" t="s">
        <v>982</v>
      </c>
      <c r="D220" t="s">
        <v>985</v>
      </c>
      <c r="E220">
        <v>390</v>
      </c>
      <c r="F220" t="str">
        <f>IFERROR(INDEX(corres_pbs_variables!$A$1:$B$100,MATCH(tab_pbs[[#This Row],[libelle_produit]],corres_pbs_variables!$B$1:$B$100,0),1),"")</f>
        <v/>
      </c>
    </row>
    <row r="221" spans="1:6" hidden="1" x14ac:dyDescent="0.25">
      <c r="A221" t="s">
        <v>1022</v>
      </c>
      <c r="B221" t="s">
        <v>1023</v>
      </c>
      <c r="C221" t="s">
        <v>982</v>
      </c>
      <c r="D221" t="s">
        <v>986</v>
      </c>
      <c r="E221">
        <v>388</v>
      </c>
      <c r="F221" t="str">
        <f>IFERROR(INDEX(corres_pbs_variables!$A$1:$B$100,MATCH(tab_pbs[[#This Row],[libelle_produit]],corres_pbs_variables!$B$1:$B$100,0),1),"")</f>
        <v/>
      </c>
    </row>
    <row r="222" spans="1:6" hidden="1" x14ac:dyDescent="0.25">
      <c r="A222" t="s">
        <v>1022</v>
      </c>
      <c r="B222" t="s">
        <v>1023</v>
      </c>
      <c r="C222" t="s">
        <v>982</v>
      </c>
      <c r="D222" t="s">
        <v>987</v>
      </c>
      <c r="E222">
        <v>439</v>
      </c>
      <c r="F222" t="str">
        <f>IFERROR(INDEX(corres_pbs_variables!$A$1:$B$100,MATCH(tab_pbs[[#This Row],[libelle_produit]],corres_pbs_variables!$B$1:$B$100,0),1),"")</f>
        <v/>
      </c>
    </row>
    <row r="223" spans="1:6" hidden="1" x14ac:dyDescent="0.25">
      <c r="A223" t="s">
        <v>1022</v>
      </c>
      <c r="B223" t="s">
        <v>1023</v>
      </c>
      <c r="C223" t="s">
        <v>982</v>
      </c>
      <c r="D223" t="s">
        <v>988</v>
      </c>
      <c r="E223">
        <v>385</v>
      </c>
      <c r="F223" t="str">
        <f>IFERROR(INDEX(corres_pbs_variables!$A$1:$B$100,MATCH(tab_pbs[[#This Row],[libelle_produit]],corres_pbs_variables!$B$1:$B$100,0),1),"")</f>
        <v/>
      </c>
    </row>
    <row r="224" spans="1:6" hidden="1" x14ac:dyDescent="0.25">
      <c r="A224" t="s">
        <v>1022</v>
      </c>
      <c r="B224" t="s">
        <v>1023</v>
      </c>
      <c r="C224" t="s">
        <v>982</v>
      </c>
      <c r="D224" t="s">
        <v>989</v>
      </c>
      <c r="E224">
        <v>494</v>
      </c>
      <c r="F224" t="str">
        <f>IFERROR(INDEX(corres_pbs_variables!$A$1:$B$100,MATCH(tab_pbs[[#This Row],[libelle_produit]],corres_pbs_variables!$B$1:$B$100,0),1),"")</f>
        <v/>
      </c>
    </row>
    <row r="225" spans="1:6" hidden="1" x14ac:dyDescent="0.25">
      <c r="A225" t="s">
        <v>1022</v>
      </c>
      <c r="B225" t="s">
        <v>1023</v>
      </c>
      <c r="C225" t="s">
        <v>982</v>
      </c>
      <c r="D225" t="s">
        <v>990</v>
      </c>
      <c r="E225">
        <v>401</v>
      </c>
      <c r="F225" t="str">
        <f>IFERROR(INDEX(corres_pbs_variables!$A$1:$B$100,MATCH(tab_pbs[[#This Row],[libelle_produit]],corres_pbs_variables!$B$1:$B$100,0),1),"")</f>
        <v/>
      </c>
    </row>
    <row r="226" spans="1:6" hidden="1" x14ac:dyDescent="0.25">
      <c r="A226" t="s">
        <v>1022</v>
      </c>
      <c r="B226" t="s">
        <v>1023</v>
      </c>
      <c r="C226" t="s">
        <v>982</v>
      </c>
      <c r="D226" t="s">
        <v>991</v>
      </c>
      <c r="E226">
        <v>400</v>
      </c>
      <c r="F226" t="str">
        <f>IFERROR(INDEX(corres_pbs_variables!$A$1:$B$100,MATCH(tab_pbs[[#This Row],[libelle_produit]],corres_pbs_variables!$B$1:$B$100,0),1),"")</f>
        <v/>
      </c>
    </row>
    <row r="227" spans="1:6" hidden="1" x14ac:dyDescent="0.25">
      <c r="A227" t="s">
        <v>1022</v>
      </c>
      <c r="B227" t="s">
        <v>1023</v>
      </c>
      <c r="C227" t="s">
        <v>982</v>
      </c>
      <c r="D227" t="s">
        <v>992</v>
      </c>
      <c r="E227">
        <v>444</v>
      </c>
      <c r="F227" t="str">
        <f>IFERROR(INDEX(corres_pbs_variables!$A$1:$B$100,MATCH(tab_pbs[[#This Row],[libelle_produit]],corres_pbs_variables!$B$1:$B$100,0),1),"")</f>
        <v/>
      </c>
    </row>
    <row r="228" spans="1:6" hidden="1" x14ac:dyDescent="0.25">
      <c r="A228" t="s">
        <v>1022</v>
      </c>
      <c r="B228" t="s">
        <v>1023</v>
      </c>
      <c r="C228" t="s">
        <v>982</v>
      </c>
      <c r="D228" t="s">
        <v>993</v>
      </c>
      <c r="E228">
        <v>424</v>
      </c>
      <c r="F228" t="str">
        <f>IFERROR(INDEX(corres_pbs_variables!$A$1:$B$100,MATCH(tab_pbs[[#This Row],[libelle_produit]],corres_pbs_variables!$B$1:$B$100,0),1),"")</f>
        <v/>
      </c>
    </row>
    <row r="229" spans="1:6" hidden="1" x14ac:dyDescent="0.25">
      <c r="A229" t="s">
        <v>1022</v>
      </c>
      <c r="B229" t="s">
        <v>1023</v>
      </c>
      <c r="C229" t="s">
        <v>982</v>
      </c>
      <c r="D229" t="s">
        <v>994</v>
      </c>
      <c r="E229">
        <v>431</v>
      </c>
      <c r="F229" t="str">
        <f>IFERROR(INDEX(corres_pbs_variables!$A$1:$B$100,MATCH(tab_pbs[[#This Row],[libelle_produit]],corres_pbs_variables!$B$1:$B$100,0),1),"")</f>
        <v/>
      </c>
    </row>
    <row r="230" spans="1:6" hidden="1" x14ac:dyDescent="0.25">
      <c r="A230" t="s">
        <v>1022</v>
      </c>
      <c r="B230" t="s">
        <v>1023</v>
      </c>
      <c r="C230" t="s">
        <v>982</v>
      </c>
      <c r="D230" t="s">
        <v>995</v>
      </c>
      <c r="E230">
        <v>406</v>
      </c>
      <c r="F230" t="str">
        <f>IFERROR(INDEX(corres_pbs_variables!$A$1:$B$100,MATCH(tab_pbs[[#This Row],[libelle_produit]],corres_pbs_variables!$B$1:$B$100,0),1),"")</f>
        <v/>
      </c>
    </row>
    <row r="231" spans="1:6" hidden="1" x14ac:dyDescent="0.25">
      <c r="A231" t="s">
        <v>1022</v>
      </c>
      <c r="B231" t="s">
        <v>1023</v>
      </c>
      <c r="C231" t="s">
        <v>982</v>
      </c>
      <c r="D231" t="s">
        <v>996</v>
      </c>
      <c r="E231">
        <v>488</v>
      </c>
      <c r="F231" t="str">
        <f>IFERROR(INDEX(corres_pbs_variables!$A$1:$B$100,MATCH(tab_pbs[[#This Row],[libelle_produit]],corres_pbs_variables!$B$1:$B$100,0),1),"")</f>
        <v/>
      </c>
    </row>
    <row r="232" spans="1:6" hidden="1" x14ac:dyDescent="0.25">
      <c r="A232" t="s">
        <v>1022</v>
      </c>
      <c r="B232" t="s">
        <v>1023</v>
      </c>
      <c r="C232" t="s">
        <v>982</v>
      </c>
      <c r="D232" t="s">
        <v>997</v>
      </c>
      <c r="E232">
        <v>492</v>
      </c>
      <c r="F232" t="str">
        <f>IFERROR(INDEX(corres_pbs_variables!$A$1:$B$100,MATCH(tab_pbs[[#This Row],[libelle_produit]],corres_pbs_variables!$B$1:$B$100,0),1),"")</f>
        <v/>
      </c>
    </row>
    <row r="233" spans="1:6" hidden="1" x14ac:dyDescent="0.25">
      <c r="A233" t="s">
        <v>1022</v>
      </c>
      <c r="B233" t="s">
        <v>1023</v>
      </c>
      <c r="C233" t="s">
        <v>982</v>
      </c>
      <c r="D233" t="s">
        <v>998</v>
      </c>
      <c r="E233">
        <v>495</v>
      </c>
      <c r="F233" t="str">
        <f>IFERROR(INDEX(corres_pbs_variables!$A$1:$B$100,MATCH(tab_pbs[[#This Row],[libelle_produit]],corres_pbs_variables!$B$1:$B$100,0),1),"")</f>
        <v/>
      </c>
    </row>
    <row r="234" spans="1:6" hidden="1" x14ac:dyDescent="0.25">
      <c r="A234" t="s">
        <v>1022</v>
      </c>
      <c r="B234" t="s">
        <v>1023</v>
      </c>
      <c r="C234" t="s">
        <v>982</v>
      </c>
      <c r="D234" t="s">
        <v>999</v>
      </c>
      <c r="E234">
        <v>498</v>
      </c>
      <c r="F234" t="str">
        <f>IFERROR(INDEX(corres_pbs_variables!$A$1:$B$100,MATCH(tab_pbs[[#This Row],[libelle_produit]],corres_pbs_variables!$B$1:$B$100,0),1),"")</f>
        <v/>
      </c>
    </row>
    <row r="235" spans="1:6" hidden="1" x14ac:dyDescent="0.25">
      <c r="A235" t="s">
        <v>1022</v>
      </c>
      <c r="B235" t="s">
        <v>1023</v>
      </c>
      <c r="C235" t="s">
        <v>982</v>
      </c>
      <c r="D235" t="s">
        <v>1000</v>
      </c>
      <c r="E235">
        <v>458</v>
      </c>
      <c r="F235" t="str">
        <f>IFERROR(INDEX(corres_pbs_variables!$A$1:$B$100,MATCH(tab_pbs[[#This Row],[libelle_produit]],corres_pbs_variables!$B$1:$B$100,0),1),"")</f>
        <v/>
      </c>
    </row>
    <row r="236" spans="1:6" hidden="1" x14ac:dyDescent="0.25">
      <c r="A236" t="s">
        <v>1022</v>
      </c>
      <c r="B236" t="s">
        <v>1023</v>
      </c>
      <c r="C236" t="s">
        <v>982</v>
      </c>
      <c r="D236" t="s">
        <v>20</v>
      </c>
      <c r="E236">
        <v>487</v>
      </c>
      <c r="F236" t="str">
        <f>IFERROR(INDEX(corres_pbs_variables!$A$1:$B$100,MATCH(tab_pbs[[#This Row],[libelle_produit]],corres_pbs_variables!$B$1:$B$100,0),1),"")</f>
        <v/>
      </c>
    </row>
    <row r="237" spans="1:6" hidden="1" x14ac:dyDescent="0.25">
      <c r="A237" t="s">
        <v>1022</v>
      </c>
      <c r="B237" t="s">
        <v>1023</v>
      </c>
      <c r="C237" t="s">
        <v>982</v>
      </c>
      <c r="D237" t="s">
        <v>1001</v>
      </c>
      <c r="E237">
        <v>499</v>
      </c>
      <c r="F237" t="str">
        <f>IFERROR(INDEX(corres_pbs_variables!$A$1:$B$100,MATCH(tab_pbs[[#This Row],[libelle_produit]],corres_pbs_variables!$B$1:$B$100,0),1),"")</f>
        <v/>
      </c>
    </row>
    <row r="238" spans="1:6" hidden="1" x14ac:dyDescent="0.25">
      <c r="A238" t="s">
        <v>1022</v>
      </c>
      <c r="B238" t="s">
        <v>1023</v>
      </c>
      <c r="C238" t="s">
        <v>982</v>
      </c>
      <c r="D238" t="s">
        <v>1002</v>
      </c>
      <c r="E238">
        <v>496</v>
      </c>
      <c r="F238" t="str">
        <f>IFERROR(INDEX(corres_pbs_variables!$A$1:$B$100,MATCH(tab_pbs[[#This Row],[libelle_produit]],corres_pbs_variables!$B$1:$B$100,0),1),"")</f>
        <v/>
      </c>
    </row>
    <row r="239" spans="1:6" hidden="1" x14ac:dyDescent="0.25">
      <c r="A239" t="s">
        <v>1022</v>
      </c>
      <c r="B239" t="s">
        <v>1023</v>
      </c>
      <c r="C239" t="s">
        <v>982</v>
      </c>
      <c r="D239" t="s">
        <v>1003</v>
      </c>
      <c r="E239">
        <v>501</v>
      </c>
      <c r="F239" t="str">
        <f>IFERROR(INDEX(corres_pbs_variables!$A$1:$B$100,MATCH(tab_pbs[[#This Row],[libelle_produit]],corres_pbs_variables!$B$1:$B$100,0),1),"")</f>
        <v/>
      </c>
    </row>
    <row r="240" spans="1:6" hidden="1" x14ac:dyDescent="0.25">
      <c r="A240" t="s">
        <v>1022</v>
      </c>
      <c r="B240" t="s">
        <v>1023</v>
      </c>
      <c r="C240" t="s">
        <v>982</v>
      </c>
      <c r="D240" t="s">
        <v>1004</v>
      </c>
      <c r="E240">
        <v>501</v>
      </c>
      <c r="F240" t="str">
        <f>IFERROR(INDEX(corres_pbs_variables!$A$1:$B$100,MATCH(tab_pbs[[#This Row],[libelle_produit]],corres_pbs_variables!$B$1:$B$100,0),1),"")</f>
        <v/>
      </c>
    </row>
    <row r="241" spans="1:6" hidden="1" x14ac:dyDescent="0.25">
      <c r="A241" t="s">
        <v>1022</v>
      </c>
      <c r="B241" t="s">
        <v>1023</v>
      </c>
      <c r="C241" t="s">
        <v>982</v>
      </c>
      <c r="D241" t="s">
        <v>1005</v>
      </c>
      <c r="E241">
        <v>494</v>
      </c>
      <c r="F241" t="str">
        <f>IFERROR(INDEX(corres_pbs_variables!$A$1:$B$100,MATCH(tab_pbs[[#This Row],[libelle_produit]],corres_pbs_variables!$B$1:$B$100,0),1),"")</f>
        <v/>
      </c>
    </row>
    <row r="242" spans="1:6" hidden="1" x14ac:dyDescent="0.25">
      <c r="A242" t="s">
        <v>1022</v>
      </c>
      <c r="B242" t="s">
        <v>1023</v>
      </c>
      <c r="C242" t="s">
        <v>982</v>
      </c>
      <c r="D242" t="s">
        <v>1006</v>
      </c>
      <c r="E242">
        <v>485</v>
      </c>
      <c r="F242" t="str">
        <f>IFERROR(INDEX(corres_pbs_variables!$A$1:$B$100,MATCH(tab_pbs[[#This Row],[libelle_produit]],corres_pbs_variables!$B$1:$B$100,0),1),"")</f>
        <v/>
      </c>
    </row>
    <row r="243" spans="1:6" hidden="1" x14ac:dyDescent="0.25">
      <c r="A243" t="s">
        <v>1022</v>
      </c>
      <c r="B243" t="s">
        <v>1023</v>
      </c>
      <c r="C243" t="s">
        <v>982</v>
      </c>
      <c r="D243" t="s">
        <v>1007</v>
      </c>
      <c r="E243">
        <v>490</v>
      </c>
      <c r="F243" t="str">
        <f>IFERROR(INDEX(corres_pbs_variables!$A$1:$B$100,MATCH(tab_pbs[[#This Row],[libelle_produit]],corres_pbs_variables!$B$1:$B$100,0),1),"")</f>
        <v/>
      </c>
    </row>
    <row r="244" spans="1:6" hidden="1" x14ac:dyDescent="0.25">
      <c r="A244" t="s">
        <v>1022</v>
      </c>
      <c r="B244" t="s">
        <v>1023</v>
      </c>
      <c r="C244" t="s">
        <v>982</v>
      </c>
      <c r="D244" t="s">
        <v>1008</v>
      </c>
      <c r="E244">
        <v>438</v>
      </c>
      <c r="F244" t="str">
        <f>IFERROR(INDEX(corres_pbs_variables!$A$1:$B$100,MATCH(tab_pbs[[#This Row],[libelle_produit]],corres_pbs_variables!$B$1:$B$100,0),1),"")</f>
        <v/>
      </c>
    </row>
    <row r="245" spans="1:6" hidden="1" x14ac:dyDescent="0.25">
      <c r="A245" t="s">
        <v>1024</v>
      </c>
      <c r="B245" t="s">
        <v>1025</v>
      </c>
      <c r="C245" t="s">
        <v>982</v>
      </c>
      <c r="D245" t="s">
        <v>983</v>
      </c>
      <c r="E245">
        <v>87</v>
      </c>
      <c r="F245" t="str">
        <f>IFERROR(INDEX(corres_pbs_variables!$A$1:$B$100,MATCH(tab_pbs[[#This Row],[libelle_produit]],corres_pbs_variables!$B$1:$B$100,0),1),"")</f>
        <v/>
      </c>
    </row>
    <row r="246" spans="1:6" hidden="1" x14ac:dyDescent="0.25">
      <c r="A246" t="s">
        <v>1024</v>
      </c>
      <c r="B246" t="s">
        <v>1025</v>
      </c>
      <c r="C246" t="s">
        <v>982</v>
      </c>
      <c r="D246" t="s">
        <v>984</v>
      </c>
      <c r="E246">
        <v>87</v>
      </c>
      <c r="F246" t="str">
        <f>IFERROR(INDEX(corres_pbs_variables!$A$1:$B$100,MATCH(tab_pbs[[#This Row],[libelle_produit]],corres_pbs_variables!$B$1:$B$100,0),1),"")</f>
        <v/>
      </c>
    </row>
    <row r="247" spans="1:6" hidden="1" x14ac:dyDescent="0.25">
      <c r="A247" t="s">
        <v>1024</v>
      </c>
      <c r="B247" t="s">
        <v>1025</v>
      </c>
      <c r="C247" t="s">
        <v>982</v>
      </c>
      <c r="D247" t="s">
        <v>985</v>
      </c>
      <c r="E247">
        <v>87</v>
      </c>
      <c r="F247" t="str">
        <f>IFERROR(INDEX(corres_pbs_variables!$A$1:$B$100,MATCH(tab_pbs[[#This Row],[libelle_produit]],corres_pbs_variables!$B$1:$B$100,0),1),"")</f>
        <v/>
      </c>
    </row>
    <row r="248" spans="1:6" hidden="1" x14ac:dyDescent="0.25">
      <c r="A248" t="s">
        <v>1024</v>
      </c>
      <c r="B248" t="s">
        <v>1025</v>
      </c>
      <c r="C248" t="s">
        <v>982</v>
      </c>
      <c r="D248" t="s">
        <v>986</v>
      </c>
      <c r="E248">
        <v>87</v>
      </c>
      <c r="F248" t="str">
        <f>IFERROR(INDEX(corres_pbs_variables!$A$1:$B$100,MATCH(tab_pbs[[#This Row],[libelle_produit]],corres_pbs_variables!$B$1:$B$100,0),1),"")</f>
        <v/>
      </c>
    </row>
    <row r="249" spans="1:6" hidden="1" x14ac:dyDescent="0.25">
      <c r="A249" t="s">
        <v>1024</v>
      </c>
      <c r="B249" t="s">
        <v>1025</v>
      </c>
      <c r="C249" t="s">
        <v>982</v>
      </c>
      <c r="D249" t="s">
        <v>987</v>
      </c>
      <c r="E249">
        <v>87</v>
      </c>
      <c r="F249" t="str">
        <f>IFERROR(INDEX(corres_pbs_variables!$A$1:$B$100,MATCH(tab_pbs[[#This Row],[libelle_produit]],corres_pbs_variables!$B$1:$B$100,0),1),"")</f>
        <v/>
      </c>
    </row>
    <row r="250" spans="1:6" hidden="1" x14ac:dyDescent="0.25">
      <c r="A250" t="s">
        <v>1024</v>
      </c>
      <c r="B250" t="s">
        <v>1025</v>
      </c>
      <c r="C250" t="s">
        <v>982</v>
      </c>
      <c r="D250" t="s">
        <v>988</v>
      </c>
      <c r="E250">
        <v>87</v>
      </c>
      <c r="F250" t="str">
        <f>IFERROR(INDEX(corres_pbs_variables!$A$1:$B$100,MATCH(tab_pbs[[#This Row],[libelle_produit]],corres_pbs_variables!$B$1:$B$100,0),1),"")</f>
        <v/>
      </c>
    </row>
    <row r="251" spans="1:6" hidden="1" x14ac:dyDescent="0.25">
      <c r="A251" t="s">
        <v>1024</v>
      </c>
      <c r="B251" t="s">
        <v>1025</v>
      </c>
      <c r="C251" t="s">
        <v>982</v>
      </c>
      <c r="D251" t="s">
        <v>989</v>
      </c>
      <c r="E251">
        <v>99</v>
      </c>
      <c r="F251" t="str">
        <f>IFERROR(INDEX(corres_pbs_variables!$A$1:$B$100,MATCH(tab_pbs[[#This Row],[libelle_produit]],corres_pbs_variables!$B$1:$B$100,0),1),"")</f>
        <v/>
      </c>
    </row>
    <row r="252" spans="1:6" hidden="1" x14ac:dyDescent="0.25">
      <c r="A252" t="s">
        <v>1024</v>
      </c>
      <c r="B252" t="s">
        <v>1025</v>
      </c>
      <c r="C252" t="s">
        <v>982</v>
      </c>
      <c r="D252" t="s">
        <v>990</v>
      </c>
      <c r="E252">
        <v>87</v>
      </c>
      <c r="F252" t="str">
        <f>IFERROR(INDEX(corres_pbs_variables!$A$1:$B$100,MATCH(tab_pbs[[#This Row],[libelle_produit]],corres_pbs_variables!$B$1:$B$100,0),1),"")</f>
        <v/>
      </c>
    </row>
    <row r="253" spans="1:6" hidden="1" x14ac:dyDescent="0.25">
      <c r="A253" t="s">
        <v>1024</v>
      </c>
      <c r="B253" t="s">
        <v>1025</v>
      </c>
      <c r="C253" t="s">
        <v>982</v>
      </c>
      <c r="D253" t="s">
        <v>991</v>
      </c>
      <c r="E253">
        <v>87</v>
      </c>
      <c r="F253" t="str">
        <f>IFERROR(INDEX(corres_pbs_variables!$A$1:$B$100,MATCH(tab_pbs[[#This Row],[libelle_produit]],corres_pbs_variables!$B$1:$B$100,0),1),"")</f>
        <v/>
      </c>
    </row>
    <row r="254" spans="1:6" hidden="1" x14ac:dyDescent="0.25">
      <c r="A254" t="s">
        <v>1024</v>
      </c>
      <c r="B254" t="s">
        <v>1025</v>
      </c>
      <c r="C254" t="s">
        <v>982</v>
      </c>
      <c r="D254" t="s">
        <v>992</v>
      </c>
      <c r="E254">
        <v>87</v>
      </c>
      <c r="F254" t="str">
        <f>IFERROR(INDEX(corres_pbs_variables!$A$1:$B$100,MATCH(tab_pbs[[#This Row],[libelle_produit]],corres_pbs_variables!$B$1:$B$100,0),1),"")</f>
        <v/>
      </c>
    </row>
    <row r="255" spans="1:6" hidden="1" x14ac:dyDescent="0.25">
      <c r="A255" t="s">
        <v>1024</v>
      </c>
      <c r="B255" t="s">
        <v>1025</v>
      </c>
      <c r="C255" t="s">
        <v>982</v>
      </c>
      <c r="D255" t="s">
        <v>993</v>
      </c>
      <c r="E255">
        <v>99</v>
      </c>
      <c r="F255" t="str">
        <f>IFERROR(INDEX(corres_pbs_variables!$A$1:$B$100,MATCH(tab_pbs[[#This Row],[libelle_produit]],corres_pbs_variables!$B$1:$B$100,0),1),"")</f>
        <v/>
      </c>
    </row>
    <row r="256" spans="1:6" hidden="1" x14ac:dyDescent="0.25">
      <c r="A256" t="s">
        <v>1024</v>
      </c>
      <c r="B256" t="s">
        <v>1025</v>
      </c>
      <c r="C256" t="s">
        <v>982</v>
      </c>
      <c r="D256" t="s">
        <v>994</v>
      </c>
      <c r="E256">
        <v>87</v>
      </c>
      <c r="F256" t="str">
        <f>IFERROR(INDEX(corres_pbs_variables!$A$1:$B$100,MATCH(tab_pbs[[#This Row],[libelle_produit]],corres_pbs_variables!$B$1:$B$100,0),1),"")</f>
        <v/>
      </c>
    </row>
    <row r="257" spans="1:6" hidden="1" x14ac:dyDescent="0.25">
      <c r="A257" t="s">
        <v>1024</v>
      </c>
      <c r="B257" t="s">
        <v>1025</v>
      </c>
      <c r="C257" t="s">
        <v>982</v>
      </c>
      <c r="D257" t="s">
        <v>995</v>
      </c>
      <c r="E257">
        <v>87</v>
      </c>
      <c r="F257" t="str">
        <f>IFERROR(INDEX(corres_pbs_variables!$A$1:$B$100,MATCH(tab_pbs[[#This Row],[libelle_produit]],corres_pbs_variables!$B$1:$B$100,0),1),"")</f>
        <v/>
      </c>
    </row>
    <row r="258" spans="1:6" hidden="1" x14ac:dyDescent="0.25">
      <c r="A258" t="s">
        <v>1024</v>
      </c>
      <c r="B258" t="s">
        <v>1025</v>
      </c>
      <c r="C258" t="s">
        <v>982</v>
      </c>
      <c r="D258" t="s">
        <v>996</v>
      </c>
      <c r="E258">
        <v>87</v>
      </c>
      <c r="F258" t="str">
        <f>IFERROR(INDEX(corres_pbs_variables!$A$1:$B$100,MATCH(tab_pbs[[#This Row],[libelle_produit]],corres_pbs_variables!$B$1:$B$100,0),1),"")</f>
        <v/>
      </c>
    </row>
    <row r="259" spans="1:6" hidden="1" x14ac:dyDescent="0.25">
      <c r="A259" t="s">
        <v>1024</v>
      </c>
      <c r="B259" t="s">
        <v>1025</v>
      </c>
      <c r="C259" t="s">
        <v>982</v>
      </c>
      <c r="D259" t="s">
        <v>997</v>
      </c>
      <c r="E259">
        <v>99</v>
      </c>
      <c r="F259" t="str">
        <f>IFERROR(INDEX(corres_pbs_variables!$A$1:$B$100,MATCH(tab_pbs[[#This Row],[libelle_produit]],corres_pbs_variables!$B$1:$B$100,0),1),"")</f>
        <v/>
      </c>
    </row>
    <row r="260" spans="1:6" hidden="1" x14ac:dyDescent="0.25">
      <c r="A260" t="s">
        <v>1024</v>
      </c>
      <c r="B260" t="s">
        <v>1025</v>
      </c>
      <c r="C260" t="s">
        <v>982</v>
      </c>
      <c r="D260" t="s">
        <v>998</v>
      </c>
      <c r="E260">
        <v>99</v>
      </c>
      <c r="F260" t="str">
        <f>IFERROR(INDEX(corres_pbs_variables!$A$1:$B$100,MATCH(tab_pbs[[#This Row],[libelle_produit]],corres_pbs_variables!$B$1:$B$100,0),1),"")</f>
        <v/>
      </c>
    </row>
    <row r="261" spans="1:6" hidden="1" x14ac:dyDescent="0.25">
      <c r="A261" t="s">
        <v>1024</v>
      </c>
      <c r="B261" t="s">
        <v>1025</v>
      </c>
      <c r="C261" t="s">
        <v>982</v>
      </c>
      <c r="D261" t="s">
        <v>999</v>
      </c>
      <c r="E261">
        <v>99</v>
      </c>
      <c r="F261" t="str">
        <f>IFERROR(INDEX(corres_pbs_variables!$A$1:$B$100,MATCH(tab_pbs[[#This Row],[libelle_produit]],corres_pbs_variables!$B$1:$B$100,0),1),"")</f>
        <v/>
      </c>
    </row>
    <row r="262" spans="1:6" hidden="1" x14ac:dyDescent="0.25">
      <c r="A262" t="s">
        <v>1024</v>
      </c>
      <c r="B262" t="s">
        <v>1025</v>
      </c>
      <c r="C262" t="s">
        <v>982</v>
      </c>
      <c r="D262" t="s">
        <v>1000</v>
      </c>
      <c r="E262">
        <v>99</v>
      </c>
      <c r="F262" t="str">
        <f>IFERROR(INDEX(corres_pbs_variables!$A$1:$B$100,MATCH(tab_pbs[[#This Row],[libelle_produit]],corres_pbs_variables!$B$1:$B$100,0),1),"")</f>
        <v/>
      </c>
    </row>
    <row r="263" spans="1:6" hidden="1" x14ac:dyDescent="0.25">
      <c r="A263" t="s">
        <v>1024</v>
      </c>
      <c r="B263" t="s">
        <v>1025</v>
      </c>
      <c r="C263" t="s">
        <v>982</v>
      </c>
      <c r="D263" t="s">
        <v>20</v>
      </c>
      <c r="E263">
        <v>99</v>
      </c>
      <c r="F263" t="str">
        <f>IFERROR(INDEX(corres_pbs_variables!$A$1:$B$100,MATCH(tab_pbs[[#This Row],[libelle_produit]],corres_pbs_variables!$B$1:$B$100,0),1),"")</f>
        <v/>
      </c>
    </row>
    <row r="264" spans="1:6" hidden="1" x14ac:dyDescent="0.25">
      <c r="A264" t="s">
        <v>1024</v>
      </c>
      <c r="B264" t="s">
        <v>1025</v>
      </c>
      <c r="C264" t="s">
        <v>982</v>
      </c>
      <c r="D264" t="s">
        <v>1001</v>
      </c>
      <c r="E264">
        <v>99</v>
      </c>
      <c r="F264" t="str">
        <f>IFERROR(INDEX(corres_pbs_variables!$A$1:$B$100,MATCH(tab_pbs[[#This Row],[libelle_produit]],corres_pbs_variables!$B$1:$B$100,0),1),"")</f>
        <v/>
      </c>
    </row>
    <row r="265" spans="1:6" hidden="1" x14ac:dyDescent="0.25">
      <c r="A265" t="s">
        <v>1024</v>
      </c>
      <c r="B265" t="s">
        <v>1025</v>
      </c>
      <c r="C265" t="s">
        <v>982</v>
      </c>
      <c r="D265" t="s">
        <v>1002</v>
      </c>
      <c r="E265">
        <v>99</v>
      </c>
      <c r="F265" t="str">
        <f>IFERROR(INDEX(corres_pbs_variables!$A$1:$B$100,MATCH(tab_pbs[[#This Row],[libelle_produit]],corres_pbs_variables!$B$1:$B$100,0),1),"")</f>
        <v/>
      </c>
    </row>
    <row r="266" spans="1:6" hidden="1" x14ac:dyDescent="0.25">
      <c r="A266" t="s">
        <v>1024</v>
      </c>
      <c r="B266" t="s">
        <v>1025</v>
      </c>
      <c r="C266" t="s">
        <v>982</v>
      </c>
      <c r="D266" t="s">
        <v>1003</v>
      </c>
      <c r="E266">
        <v>99</v>
      </c>
      <c r="F266" t="str">
        <f>IFERROR(INDEX(corres_pbs_variables!$A$1:$B$100,MATCH(tab_pbs[[#This Row],[libelle_produit]],corres_pbs_variables!$B$1:$B$100,0),1),"")</f>
        <v/>
      </c>
    </row>
    <row r="267" spans="1:6" hidden="1" x14ac:dyDescent="0.25">
      <c r="A267" t="s">
        <v>1024</v>
      </c>
      <c r="B267" t="s">
        <v>1025</v>
      </c>
      <c r="C267" t="s">
        <v>982</v>
      </c>
      <c r="D267" t="s">
        <v>1004</v>
      </c>
      <c r="E267">
        <v>149</v>
      </c>
      <c r="F267" t="str">
        <f>IFERROR(INDEX(corres_pbs_variables!$A$1:$B$100,MATCH(tab_pbs[[#This Row],[libelle_produit]],corres_pbs_variables!$B$1:$B$100,0),1),"")</f>
        <v/>
      </c>
    </row>
    <row r="268" spans="1:6" hidden="1" x14ac:dyDescent="0.25">
      <c r="A268" t="s">
        <v>1024</v>
      </c>
      <c r="B268" t="s">
        <v>1025</v>
      </c>
      <c r="C268" t="s">
        <v>982</v>
      </c>
      <c r="D268" t="s">
        <v>1005</v>
      </c>
      <c r="E268">
        <v>149</v>
      </c>
      <c r="F268" t="str">
        <f>IFERROR(INDEX(corres_pbs_variables!$A$1:$B$100,MATCH(tab_pbs[[#This Row],[libelle_produit]],corres_pbs_variables!$B$1:$B$100,0),1),"")</f>
        <v/>
      </c>
    </row>
    <row r="269" spans="1:6" hidden="1" x14ac:dyDescent="0.25">
      <c r="A269" t="s">
        <v>1024</v>
      </c>
      <c r="B269" t="s">
        <v>1025</v>
      </c>
      <c r="C269" t="s">
        <v>982</v>
      </c>
      <c r="D269" t="s">
        <v>1006</v>
      </c>
      <c r="E269">
        <v>149</v>
      </c>
      <c r="F269" t="str">
        <f>IFERROR(INDEX(corres_pbs_variables!$A$1:$B$100,MATCH(tab_pbs[[#This Row],[libelle_produit]],corres_pbs_variables!$B$1:$B$100,0),1),"")</f>
        <v/>
      </c>
    </row>
    <row r="270" spans="1:6" hidden="1" x14ac:dyDescent="0.25">
      <c r="A270" t="s">
        <v>1024</v>
      </c>
      <c r="B270" t="s">
        <v>1025</v>
      </c>
      <c r="C270" t="s">
        <v>982</v>
      </c>
      <c r="D270" t="s">
        <v>1007</v>
      </c>
      <c r="E270">
        <v>149</v>
      </c>
      <c r="F270" t="str">
        <f>IFERROR(INDEX(corres_pbs_variables!$A$1:$B$100,MATCH(tab_pbs[[#This Row],[libelle_produit]],corres_pbs_variables!$B$1:$B$100,0),1),"")</f>
        <v/>
      </c>
    </row>
    <row r="271" spans="1:6" hidden="1" x14ac:dyDescent="0.25">
      <c r="A271" t="s">
        <v>1024</v>
      </c>
      <c r="B271" t="s">
        <v>1025</v>
      </c>
      <c r="C271" t="s">
        <v>982</v>
      </c>
      <c r="D271" t="s">
        <v>1008</v>
      </c>
      <c r="E271">
        <v>149</v>
      </c>
      <c r="F271" t="str">
        <f>IFERROR(INDEX(corres_pbs_variables!$A$1:$B$100,MATCH(tab_pbs[[#This Row],[libelle_produit]],corres_pbs_variables!$B$1:$B$100,0),1),"")</f>
        <v/>
      </c>
    </row>
    <row r="272" spans="1:6" hidden="1" x14ac:dyDescent="0.25">
      <c r="A272" t="s">
        <v>1026</v>
      </c>
      <c r="B272" t="s">
        <v>1027</v>
      </c>
      <c r="C272" t="s">
        <v>982</v>
      </c>
      <c r="D272" t="s">
        <v>983</v>
      </c>
      <c r="E272">
        <v>1125</v>
      </c>
      <c r="F272" t="str">
        <f>IFERROR(INDEX(corres_pbs_variables!$A$1:$B$100,MATCH(tab_pbs[[#This Row],[libelle_produit]],corres_pbs_variables!$B$1:$B$100,0),1),"")</f>
        <v>nb_truies</v>
      </c>
    </row>
    <row r="273" spans="1:6" hidden="1" x14ac:dyDescent="0.25">
      <c r="A273" t="s">
        <v>1026</v>
      </c>
      <c r="B273" t="s">
        <v>1027</v>
      </c>
      <c r="C273" t="s">
        <v>982</v>
      </c>
      <c r="D273" t="s">
        <v>984</v>
      </c>
      <c r="E273">
        <v>1125</v>
      </c>
      <c r="F273" t="str">
        <f>IFERROR(INDEX(corres_pbs_variables!$A$1:$B$100,MATCH(tab_pbs[[#This Row],[libelle_produit]],corres_pbs_variables!$B$1:$B$100,0),1),"")</f>
        <v>nb_truies</v>
      </c>
    </row>
    <row r="274" spans="1:6" hidden="1" x14ac:dyDescent="0.25">
      <c r="A274" t="s">
        <v>1026</v>
      </c>
      <c r="B274" t="s">
        <v>1027</v>
      </c>
      <c r="C274" t="s">
        <v>982</v>
      </c>
      <c r="D274" t="s">
        <v>985</v>
      </c>
      <c r="E274">
        <v>1125</v>
      </c>
      <c r="F274" t="str">
        <f>IFERROR(INDEX(corres_pbs_variables!$A$1:$B$100,MATCH(tab_pbs[[#This Row],[libelle_produit]],corres_pbs_variables!$B$1:$B$100,0),1),"")</f>
        <v>nb_truies</v>
      </c>
    </row>
    <row r="275" spans="1:6" hidden="1" x14ac:dyDescent="0.25">
      <c r="A275" t="s">
        <v>1026</v>
      </c>
      <c r="B275" t="s">
        <v>1027</v>
      </c>
      <c r="C275" t="s">
        <v>982</v>
      </c>
      <c r="D275" t="s">
        <v>986</v>
      </c>
      <c r="E275">
        <v>1125</v>
      </c>
      <c r="F275" t="str">
        <f>IFERROR(INDEX(corres_pbs_variables!$A$1:$B$100,MATCH(tab_pbs[[#This Row],[libelle_produit]],corres_pbs_variables!$B$1:$B$100,0),1),"")</f>
        <v>nb_truies</v>
      </c>
    </row>
    <row r="276" spans="1:6" hidden="1" x14ac:dyDescent="0.25">
      <c r="A276" t="s">
        <v>1026</v>
      </c>
      <c r="B276" t="s">
        <v>1027</v>
      </c>
      <c r="C276" t="s">
        <v>982</v>
      </c>
      <c r="D276" t="s">
        <v>987</v>
      </c>
      <c r="E276">
        <v>1125</v>
      </c>
      <c r="F276" t="str">
        <f>IFERROR(INDEX(corres_pbs_variables!$A$1:$B$100,MATCH(tab_pbs[[#This Row],[libelle_produit]],corres_pbs_variables!$B$1:$B$100,0),1),"")</f>
        <v>nb_truies</v>
      </c>
    </row>
    <row r="277" spans="1:6" hidden="1" x14ac:dyDescent="0.25">
      <c r="A277" t="s">
        <v>1026</v>
      </c>
      <c r="B277" t="s">
        <v>1027</v>
      </c>
      <c r="C277" t="s">
        <v>982</v>
      </c>
      <c r="D277" t="s">
        <v>988</v>
      </c>
      <c r="E277">
        <v>1125</v>
      </c>
      <c r="F277" t="str">
        <f>IFERROR(INDEX(corres_pbs_variables!$A$1:$B$100,MATCH(tab_pbs[[#This Row],[libelle_produit]],corres_pbs_variables!$B$1:$B$100,0),1),"")</f>
        <v>nb_truies</v>
      </c>
    </row>
    <row r="278" spans="1:6" hidden="1" x14ac:dyDescent="0.25">
      <c r="A278" t="s">
        <v>1026</v>
      </c>
      <c r="B278" t="s">
        <v>1027</v>
      </c>
      <c r="C278" t="s">
        <v>982</v>
      </c>
      <c r="D278" t="s">
        <v>989</v>
      </c>
      <c r="E278">
        <v>1526</v>
      </c>
      <c r="F278" t="str">
        <f>IFERROR(INDEX(corres_pbs_variables!$A$1:$B$100,MATCH(tab_pbs[[#This Row],[libelle_produit]],corres_pbs_variables!$B$1:$B$100,0),1),"")</f>
        <v>nb_truies</v>
      </c>
    </row>
    <row r="279" spans="1:6" hidden="1" x14ac:dyDescent="0.25">
      <c r="A279" t="s">
        <v>1026</v>
      </c>
      <c r="B279" t="s">
        <v>1027</v>
      </c>
      <c r="C279" t="s">
        <v>982</v>
      </c>
      <c r="D279" t="s">
        <v>990</v>
      </c>
      <c r="E279">
        <v>1125</v>
      </c>
      <c r="F279" t="str">
        <f>IFERROR(INDEX(corres_pbs_variables!$A$1:$B$100,MATCH(tab_pbs[[#This Row],[libelle_produit]],corres_pbs_variables!$B$1:$B$100,0),1),"")</f>
        <v>nb_truies</v>
      </c>
    </row>
    <row r="280" spans="1:6" hidden="1" x14ac:dyDescent="0.25">
      <c r="A280" t="s">
        <v>1026</v>
      </c>
      <c r="B280" t="s">
        <v>1027</v>
      </c>
      <c r="C280" t="s">
        <v>982</v>
      </c>
      <c r="D280" t="s">
        <v>991</v>
      </c>
      <c r="E280">
        <v>1125</v>
      </c>
      <c r="F280" t="str">
        <f>IFERROR(INDEX(corres_pbs_variables!$A$1:$B$100,MATCH(tab_pbs[[#This Row],[libelle_produit]],corres_pbs_variables!$B$1:$B$100,0),1),"")</f>
        <v>nb_truies</v>
      </c>
    </row>
    <row r="281" spans="1:6" hidden="1" x14ac:dyDescent="0.25">
      <c r="A281" t="s">
        <v>1026</v>
      </c>
      <c r="B281" t="s">
        <v>1027</v>
      </c>
      <c r="C281" t="s">
        <v>982</v>
      </c>
      <c r="D281" t="s">
        <v>992</v>
      </c>
      <c r="E281">
        <v>1125</v>
      </c>
      <c r="F281" t="str">
        <f>IFERROR(INDEX(corres_pbs_variables!$A$1:$B$100,MATCH(tab_pbs[[#This Row],[libelle_produit]],corres_pbs_variables!$B$1:$B$100,0),1),"")</f>
        <v>nb_truies</v>
      </c>
    </row>
    <row r="282" spans="1:6" hidden="1" x14ac:dyDescent="0.25">
      <c r="A282" t="s">
        <v>1026</v>
      </c>
      <c r="B282" t="s">
        <v>1027</v>
      </c>
      <c r="C282" t="s">
        <v>982</v>
      </c>
      <c r="D282" t="s">
        <v>993</v>
      </c>
      <c r="E282">
        <v>1526</v>
      </c>
      <c r="F282" t="str">
        <f>IFERROR(INDEX(corres_pbs_variables!$A$1:$B$100,MATCH(tab_pbs[[#This Row],[libelle_produit]],corres_pbs_variables!$B$1:$B$100,0),1),"")</f>
        <v>nb_truies</v>
      </c>
    </row>
    <row r="283" spans="1:6" hidden="1" x14ac:dyDescent="0.25">
      <c r="A283" t="s">
        <v>1026</v>
      </c>
      <c r="B283" t="s">
        <v>1027</v>
      </c>
      <c r="C283" t="s">
        <v>982</v>
      </c>
      <c r="D283" t="s">
        <v>994</v>
      </c>
      <c r="E283">
        <v>1057</v>
      </c>
      <c r="F283" t="str">
        <f>IFERROR(INDEX(corres_pbs_variables!$A$1:$B$100,MATCH(tab_pbs[[#This Row],[libelle_produit]],corres_pbs_variables!$B$1:$B$100,0),1),"")</f>
        <v>nb_truies</v>
      </c>
    </row>
    <row r="284" spans="1:6" hidden="1" x14ac:dyDescent="0.25">
      <c r="A284" t="s">
        <v>1026</v>
      </c>
      <c r="B284" t="s">
        <v>1027</v>
      </c>
      <c r="C284" t="s">
        <v>982</v>
      </c>
      <c r="D284" t="s">
        <v>995</v>
      </c>
      <c r="E284">
        <v>1057</v>
      </c>
      <c r="F284" t="str">
        <f>IFERROR(INDEX(corres_pbs_variables!$A$1:$B$100,MATCH(tab_pbs[[#This Row],[libelle_produit]],corres_pbs_variables!$B$1:$B$100,0),1),"")</f>
        <v>nb_truies</v>
      </c>
    </row>
    <row r="285" spans="1:6" hidden="1" x14ac:dyDescent="0.25">
      <c r="A285" t="s">
        <v>1026</v>
      </c>
      <c r="B285" t="s">
        <v>1027</v>
      </c>
      <c r="C285" t="s">
        <v>982</v>
      </c>
      <c r="D285" t="s">
        <v>996</v>
      </c>
      <c r="E285">
        <v>1125</v>
      </c>
      <c r="F285" t="str">
        <f>IFERROR(INDEX(corres_pbs_variables!$A$1:$B$100,MATCH(tab_pbs[[#This Row],[libelle_produit]],corres_pbs_variables!$B$1:$B$100,0),1),"")</f>
        <v>nb_truies</v>
      </c>
    </row>
    <row r="286" spans="1:6" hidden="1" x14ac:dyDescent="0.25">
      <c r="A286" t="s">
        <v>1026</v>
      </c>
      <c r="B286" t="s">
        <v>1027</v>
      </c>
      <c r="C286" t="s">
        <v>982</v>
      </c>
      <c r="D286" t="s">
        <v>997</v>
      </c>
      <c r="E286">
        <v>1526</v>
      </c>
      <c r="F286" t="str">
        <f>IFERROR(INDEX(corres_pbs_variables!$A$1:$B$100,MATCH(tab_pbs[[#This Row],[libelle_produit]],corres_pbs_variables!$B$1:$B$100,0),1),"")</f>
        <v>nb_truies</v>
      </c>
    </row>
    <row r="287" spans="1:6" hidden="1" x14ac:dyDescent="0.25">
      <c r="A287" t="s">
        <v>1026</v>
      </c>
      <c r="B287" t="s">
        <v>1027</v>
      </c>
      <c r="C287" t="s">
        <v>982</v>
      </c>
      <c r="D287" t="s">
        <v>998</v>
      </c>
      <c r="E287">
        <v>1526</v>
      </c>
      <c r="F287" t="str">
        <f>IFERROR(INDEX(corres_pbs_variables!$A$1:$B$100,MATCH(tab_pbs[[#This Row],[libelle_produit]],corres_pbs_variables!$B$1:$B$100,0),1),"")</f>
        <v>nb_truies</v>
      </c>
    </row>
    <row r="288" spans="1:6" hidden="1" x14ac:dyDescent="0.25">
      <c r="A288" t="s">
        <v>1026</v>
      </c>
      <c r="B288" t="s">
        <v>1027</v>
      </c>
      <c r="C288" t="s">
        <v>982</v>
      </c>
      <c r="D288" t="s">
        <v>999</v>
      </c>
      <c r="E288">
        <v>1526</v>
      </c>
      <c r="F288" t="str">
        <f>IFERROR(INDEX(corres_pbs_variables!$A$1:$B$100,MATCH(tab_pbs[[#This Row],[libelle_produit]],corres_pbs_variables!$B$1:$B$100,0),1),"")</f>
        <v>nb_truies</v>
      </c>
    </row>
    <row r="289" spans="1:6" hidden="1" x14ac:dyDescent="0.25">
      <c r="A289" t="s">
        <v>1026</v>
      </c>
      <c r="B289" t="s">
        <v>1027</v>
      </c>
      <c r="C289" t="s">
        <v>982</v>
      </c>
      <c r="D289" t="s">
        <v>1000</v>
      </c>
      <c r="E289">
        <v>1526</v>
      </c>
      <c r="F289" t="str">
        <f>IFERROR(INDEX(corres_pbs_variables!$A$1:$B$100,MATCH(tab_pbs[[#This Row],[libelle_produit]],corres_pbs_variables!$B$1:$B$100,0),1),"")</f>
        <v>nb_truies</v>
      </c>
    </row>
    <row r="290" spans="1:6" hidden="1" x14ac:dyDescent="0.25">
      <c r="A290" t="s">
        <v>1026</v>
      </c>
      <c r="B290" t="s">
        <v>1027</v>
      </c>
      <c r="C290" t="s">
        <v>982</v>
      </c>
      <c r="D290" t="s">
        <v>20</v>
      </c>
      <c r="E290">
        <v>1526</v>
      </c>
      <c r="F290" t="str">
        <f>IFERROR(INDEX(corres_pbs_variables!$A$1:$B$100,MATCH(tab_pbs[[#This Row],[libelle_produit]],corres_pbs_variables!$B$1:$B$100,0),1),"")</f>
        <v>nb_truies</v>
      </c>
    </row>
    <row r="291" spans="1:6" hidden="1" x14ac:dyDescent="0.25">
      <c r="A291" t="s">
        <v>1026</v>
      </c>
      <c r="B291" t="s">
        <v>1027</v>
      </c>
      <c r="C291" t="s">
        <v>982</v>
      </c>
      <c r="D291" t="s">
        <v>1001</v>
      </c>
      <c r="E291">
        <v>1526</v>
      </c>
      <c r="F291" t="str">
        <f>IFERROR(INDEX(corres_pbs_variables!$A$1:$B$100,MATCH(tab_pbs[[#This Row],[libelle_produit]],corres_pbs_variables!$B$1:$B$100,0),1),"")</f>
        <v>nb_truies</v>
      </c>
    </row>
    <row r="292" spans="1:6" hidden="1" x14ac:dyDescent="0.25">
      <c r="A292" t="s">
        <v>1026</v>
      </c>
      <c r="B292" t="s">
        <v>1027</v>
      </c>
      <c r="C292" t="s">
        <v>982</v>
      </c>
      <c r="D292" t="s">
        <v>1002</v>
      </c>
      <c r="E292">
        <v>1526</v>
      </c>
      <c r="F292" t="str">
        <f>IFERROR(INDEX(corres_pbs_variables!$A$1:$B$100,MATCH(tab_pbs[[#This Row],[libelle_produit]],corres_pbs_variables!$B$1:$B$100,0),1),"")</f>
        <v>nb_truies</v>
      </c>
    </row>
    <row r="293" spans="1:6" hidden="1" x14ac:dyDescent="0.25">
      <c r="A293" t="s">
        <v>1026</v>
      </c>
      <c r="B293" t="s">
        <v>1027</v>
      </c>
      <c r="C293" t="s">
        <v>982</v>
      </c>
      <c r="D293" t="s">
        <v>1003</v>
      </c>
      <c r="E293">
        <v>1526</v>
      </c>
      <c r="F293" t="str">
        <f>IFERROR(INDEX(corres_pbs_variables!$A$1:$B$100,MATCH(tab_pbs[[#This Row],[libelle_produit]],corres_pbs_variables!$B$1:$B$100,0),1),"")</f>
        <v>nb_truies</v>
      </c>
    </row>
    <row r="294" spans="1:6" hidden="1" x14ac:dyDescent="0.25">
      <c r="A294" t="s">
        <v>1026</v>
      </c>
      <c r="B294" t="s">
        <v>1027</v>
      </c>
      <c r="C294" t="s">
        <v>982</v>
      </c>
      <c r="D294" t="s">
        <v>1004</v>
      </c>
      <c r="E294">
        <v>1400</v>
      </c>
      <c r="F294" t="str">
        <f>IFERROR(INDEX(corres_pbs_variables!$A$1:$B$100,MATCH(tab_pbs[[#This Row],[libelle_produit]],corres_pbs_variables!$B$1:$B$100,0),1),"")</f>
        <v>nb_truies</v>
      </c>
    </row>
    <row r="295" spans="1:6" hidden="1" x14ac:dyDescent="0.25">
      <c r="A295" t="s">
        <v>1026</v>
      </c>
      <c r="B295" t="s">
        <v>1027</v>
      </c>
      <c r="C295" t="s">
        <v>982</v>
      </c>
      <c r="D295" t="s">
        <v>1005</v>
      </c>
      <c r="E295">
        <v>1189</v>
      </c>
      <c r="F295" t="str">
        <f>IFERROR(INDEX(corres_pbs_variables!$A$1:$B$100,MATCH(tab_pbs[[#This Row],[libelle_produit]],corres_pbs_variables!$B$1:$B$100,0),1),"")</f>
        <v>nb_truies</v>
      </c>
    </row>
    <row r="296" spans="1:6" hidden="1" x14ac:dyDescent="0.25">
      <c r="A296" t="s">
        <v>1026</v>
      </c>
      <c r="B296" t="s">
        <v>1027</v>
      </c>
      <c r="C296" t="s">
        <v>982</v>
      </c>
      <c r="D296" t="s">
        <v>1006</v>
      </c>
      <c r="E296">
        <v>1779</v>
      </c>
      <c r="F296" t="str">
        <f>IFERROR(INDEX(corres_pbs_variables!$A$1:$B$100,MATCH(tab_pbs[[#This Row],[libelle_produit]],corres_pbs_variables!$B$1:$B$100,0),1),"")</f>
        <v>nb_truies</v>
      </c>
    </row>
    <row r="297" spans="1:6" hidden="1" x14ac:dyDescent="0.25">
      <c r="A297" t="s">
        <v>1026</v>
      </c>
      <c r="B297" t="s">
        <v>1027</v>
      </c>
      <c r="C297" t="s">
        <v>982</v>
      </c>
      <c r="D297" t="s">
        <v>1007</v>
      </c>
      <c r="E297">
        <v>1216</v>
      </c>
      <c r="F297" t="str">
        <f>IFERROR(INDEX(corres_pbs_variables!$A$1:$B$100,MATCH(tab_pbs[[#This Row],[libelle_produit]],corres_pbs_variables!$B$1:$B$100,0),1),"")</f>
        <v>nb_truies</v>
      </c>
    </row>
    <row r="298" spans="1:6" hidden="1" x14ac:dyDescent="0.25">
      <c r="A298" t="s">
        <v>1026</v>
      </c>
      <c r="B298" t="s">
        <v>1027</v>
      </c>
      <c r="C298" t="s">
        <v>982</v>
      </c>
      <c r="D298" t="s">
        <v>1008</v>
      </c>
      <c r="E298">
        <v>1779</v>
      </c>
      <c r="F298" t="str">
        <f>IFERROR(INDEX(corres_pbs_variables!$A$1:$B$100,MATCH(tab_pbs[[#This Row],[libelle_produit]],corres_pbs_variables!$B$1:$B$100,0),1),"")</f>
        <v>nb_truies</v>
      </c>
    </row>
    <row r="299" spans="1:6" hidden="1" x14ac:dyDescent="0.25">
      <c r="A299" t="s">
        <v>1028</v>
      </c>
      <c r="B299" t="s">
        <v>1029</v>
      </c>
      <c r="C299" t="s">
        <v>982</v>
      </c>
      <c r="D299" t="s">
        <v>983</v>
      </c>
      <c r="E299">
        <v>258</v>
      </c>
      <c r="F299" t="str">
        <f>IFERROR(INDEX(corres_pbs_variables!$A$1:$B$100,MATCH(tab_pbs[[#This Row],[libelle_produit]],corres_pbs_variables!$B$1:$B$100,0),1),"")</f>
        <v/>
      </c>
    </row>
    <row r="300" spans="1:6" hidden="1" x14ac:dyDescent="0.25">
      <c r="A300" t="s">
        <v>1028</v>
      </c>
      <c r="B300" t="s">
        <v>1029</v>
      </c>
      <c r="C300" t="s">
        <v>982</v>
      </c>
      <c r="D300" t="s">
        <v>984</v>
      </c>
      <c r="E300">
        <v>258</v>
      </c>
      <c r="F300" t="str">
        <f>IFERROR(INDEX(corres_pbs_variables!$A$1:$B$100,MATCH(tab_pbs[[#This Row],[libelle_produit]],corres_pbs_variables!$B$1:$B$100,0),1),"")</f>
        <v/>
      </c>
    </row>
    <row r="301" spans="1:6" hidden="1" x14ac:dyDescent="0.25">
      <c r="A301" t="s">
        <v>1028</v>
      </c>
      <c r="B301" t="s">
        <v>1029</v>
      </c>
      <c r="C301" t="s">
        <v>982</v>
      </c>
      <c r="D301" t="s">
        <v>985</v>
      </c>
      <c r="E301">
        <v>258</v>
      </c>
      <c r="F301" t="str">
        <f>IFERROR(INDEX(corres_pbs_variables!$A$1:$B$100,MATCH(tab_pbs[[#This Row],[libelle_produit]],corres_pbs_variables!$B$1:$B$100,0),1),"")</f>
        <v/>
      </c>
    </row>
    <row r="302" spans="1:6" hidden="1" x14ac:dyDescent="0.25">
      <c r="A302" t="s">
        <v>1028</v>
      </c>
      <c r="B302" t="s">
        <v>1029</v>
      </c>
      <c r="C302" t="s">
        <v>982</v>
      </c>
      <c r="D302" t="s">
        <v>986</v>
      </c>
      <c r="E302">
        <v>258</v>
      </c>
      <c r="F302" t="str">
        <f>IFERROR(INDEX(corres_pbs_variables!$A$1:$B$100,MATCH(tab_pbs[[#This Row],[libelle_produit]],corres_pbs_variables!$B$1:$B$100,0),1),"")</f>
        <v/>
      </c>
    </row>
    <row r="303" spans="1:6" hidden="1" x14ac:dyDescent="0.25">
      <c r="A303" t="s">
        <v>1028</v>
      </c>
      <c r="B303" t="s">
        <v>1029</v>
      </c>
      <c r="C303" t="s">
        <v>982</v>
      </c>
      <c r="D303" t="s">
        <v>987</v>
      </c>
      <c r="E303">
        <v>258</v>
      </c>
      <c r="F303" t="str">
        <f>IFERROR(INDEX(corres_pbs_variables!$A$1:$B$100,MATCH(tab_pbs[[#This Row],[libelle_produit]],corres_pbs_variables!$B$1:$B$100,0),1),"")</f>
        <v/>
      </c>
    </row>
    <row r="304" spans="1:6" hidden="1" x14ac:dyDescent="0.25">
      <c r="A304" t="s">
        <v>1028</v>
      </c>
      <c r="B304" t="s">
        <v>1029</v>
      </c>
      <c r="C304" t="s">
        <v>982</v>
      </c>
      <c r="D304" t="s">
        <v>988</v>
      </c>
      <c r="E304">
        <v>258</v>
      </c>
      <c r="F304" t="str">
        <f>IFERROR(INDEX(corres_pbs_variables!$A$1:$B$100,MATCH(tab_pbs[[#This Row],[libelle_produit]],corres_pbs_variables!$B$1:$B$100,0),1),"")</f>
        <v/>
      </c>
    </row>
    <row r="305" spans="1:6" hidden="1" x14ac:dyDescent="0.25">
      <c r="A305" t="s">
        <v>1028</v>
      </c>
      <c r="B305" t="s">
        <v>1029</v>
      </c>
      <c r="C305" t="s">
        <v>982</v>
      </c>
      <c r="D305" t="s">
        <v>989</v>
      </c>
      <c r="E305">
        <v>207</v>
      </c>
      <c r="F305" t="str">
        <f>IFERROR(INDEX(corres_pbs_variables!$A$1:$B$100,MATCH(tab_pbs[[#This Row],[libelle_produit]],corres_pbs_variables!$B$1:$B$100,0),1),"")</f>
        <v/>
      </c>
    </row>
    <row r="306" spans="1:6" hidden="1" x14ac:dyDescent="0.25">
      <c r="A306" t="s">
        <v>1028</v>
      </c>
      <c r="B306" t="s">
        <v>1029</v>
      </c>
      <c r="C306" t="s">
        <v>982</v>
      </c>
      <c r="D306" t="s">
        <v>990</v>
      </c>
      <c r="E306">
        <v>258</v>
      </c>
      <c r="F306" t="str">
        <f>IFERROR(INDEX(corres_pbs_variables!$A$1:$B$100,MATCH(tab_pbs[[#This Row],[libelle_produit]],corres_pbs_variables!$B$1:$B$100,0),1),"")</f>
        <v/>
      </c>
    </row>
    <row r="307" spans="1:6" hidden="1" x14ac:dyDescent="0.25">
      <c r="A307" t="s">
        <v>1028</v>
      </c>
      <c r="B307" t="s">
        <v>1029</v>
      </c>
      <c r="C307" t="s">
        <v>982</v>
      </c>
      <c r="D307" t="s">
        <v>991</v>
      </c>
      <c r="E307">
        <v>258</v>
      </c>
      <c r="F307" t="str">
        <f>IFERROR(INDEX(corres_pbs_variables!$A$1:$B$100,MATCH(tab_pbs[[#This Row],[libelle_produit]],corres_pbs_variables!$B$1:$B$100,0),1),"")</f>
        <v/>
      </c>
    </row>
    <row r="308" spans="1:6" hidden="1" x14ac:dyDescent="0.25">
      <c r="A308" t="s">
        <v>1028</v>
      </c>
      <c r="B308" t="s">
        <v>1029</v>
      </c>
      <c r="C308" t="s">
        <v>982</v>
      </c>
      <c r="D308" t="s">
        <v>992</v>
      </c>
      <c r="E308">
        <v>258</v>
      </c>
      <c r="F308" t="str">
        <f>IFERROR(INDEX(corres_pbs_variables!$A$1:$B$100,MATCH(tab_pbs[[#This Row],[libelle_produit]],corres_pbs_variables!$B$1:$B$100,0),1),"")</f>
        <v/>
      </c>
    </row>
    <row r="309" spans="1:6" hidden="1" x14ac:dyDescent="0.25">
      <c r="A309" t="s">
        <v>1028</v>
      </c>
      <c r="B309" t="s">
        <v>1029</v>
      </c>
      <c r="C309" t="s">
        <v>982</v>
      </c>
      <c r="D309" t="s">
        <v>993</v>
      </c>
      <c r="E309">
        <v>207</v>
      </c>
      <c r="F309" t="str">
        <f>IFERROR(INDEX(corres_pbs_variables!$A$1:$B$100,MATCH(tab_pbs[[#This Row],[libelle_produit]],corres_pbs_variables!$B$1:$B$100,0),1),"")</f>
        <v/>
      </c>
    </row>
    <row r="310" spans="1:6" hidden="1" x14ac:dyDescent="0.25">
      <c r="A310" t="s">
        <v>1028</v>
      </c>
      <c r="B310" t="s">
        <v>1029</v>
      </c>
      <c r="C310" t="s">
        <v>982</v>
      </c>
      <c r="D310" t="s">
        <v>994</v>
      </c>
      <c r="E310">
        <v>267</v>
      </c>
      <c r="F310" t="str">
        <f>IFERROR(INDEX(corres_pbs_variables!$A$1:$B$100,MATCH(tab_pbs[[#This Row],[libelle_produit]],corres_pbs_variables!$B$1:$B$100,0),1),"")</f>
        <v/>
      </c>
    </row>
    <row r="311" spans="1:6" hidden="1" x14ac:dyDescent="0.25">
      <c r="A311" t="s">
        <v>1028</v>
      </c>
      <c r="B311" t="s">
        <v>1029</v>
      </c>
      <c r="C311" t="s">
        <v>982</v>
      </c>
      <c r="D311" t="s">
        <v>995</v>
      </c>
      <c r="E311">
        <v>267</v>
      </c>
      <c r="F311" t="str">
        <f>IFERROR(INDEX(corres_pbs_variables!$A$1:$B$100,MATCH(tab_pbs[[#This Row],[libelle_produit]],corres_pbs_variables!$B$1:$B$100,0),1),"")</f>
        <v/>
      </c>
    </row>
    <row r="312" spans="1:6" hidden="1" x14ac:dyDescent="0.25">
      <c r="A312" t="s">
        <v>1028</v>
      </c>
      <c r="B312" t="s">
        <v>1029</v>
      </c>
      <c r="C312" t="s">
        <v>982</v>
      </c>
      <c r="D312" t="s">
        <v>996</v>
      </c>
      <c r="E312">
        <v>258</v>
      </c>
      <c r="F312" t="str">
        <f>IFERROR(INDEX(corres_pbs_variables!$A$1:$B$100,MATCH(tab_pbs[[#This Row],[libelle_produit]],corres_pbs_variables!$B$1:$B$100,0),1),"")</f>
        <v/>
      </c>
    </row>
    <row r="313" spans="1:6" hidden="1" x14ac:dyDescent="0.25">
      <c r="A313" t="s">
        <v>1028</v>
      </c>
      <c r="B313" t="s">
        <v>1029</v>
      </c>
      <c r="C313" t="s">
        <v>982</v>
      </c>
      <c r="D313" t="s">
        <v>997</v>
      </c>
      <c r="E313">
        <v>207</v>
      </c>
      <c r="F313" t="str">
        <f>IFERROR(INDEX(corres_pbs_variables!$A$1:$B$100,MATCH(tab_pbs[[#This Row],[libelle_produit]],corres_pbs_variables!$B$1:$B$100,0),1),"")</f>
        <v/>
      </c>
    </row>
    <row r="314" spans="1:6" hidden="1" x14ac:dyDescent="0.25">
      <c r="A314" t="s">
        <v>1028</v>
      </c>
      <c r="B314" t="s">
        <v>1029</v>
      </c>
      <c r="C314" t="s">
        <v>982</v>
      </c>
      <c r="D314" t="s">
        <v>998</v>
      </c>
      <c r="E314">
        <v>207</v>
      </c>
      <c r="F314" t="str">
        <f>IFERROR(INDEX(corres_pbs_variables!$A$1:$B$100,MATCH(tab_pbs[[#This Row],[libelle_produit]],corres_pbs_variables!$B$1:$B$100,0),1),"")</f>
        <v/>
      </c>
    </row>
    <row r="315" spans="1:6" hidden="1" x14ac:dyDescent="0.25">
      <c r="A315" t="s">
        <v>1028</v>
      </c>
      <c r="B315" t="s">
        <v>1029</v>
      </c>
      <c r="C315" t="s">
        <v>982</v>
      </c>
      <c r="D315" t="s">
        <v>999</v>
      </c>
      <c r="E315">
        <v>207</v>
      </c>
      <c r="F315" t="str">
        <f>IFERROR(INDEX(corres_pbs_variables!$A$1:$B$100,MATCH(tab_pbs[[#This Row],[libelle_produit]],corres_pbs_variables!$B$1:$B$100,0),1),"")</f>
        <v/>
      </c>
    </row>
    <row r="316" spans="1:6" hidden="1" x14ac:dyDescent="0.25">
      <c r="A316" t="s">
        <v>1028</v>
      </c>
      <c r="B316" t="s">
        <v>1029</v>
      </c>
      <c r="C316" t="s">
        <v>982</v>
      </c>
      <c r="D316" t="s">
        <v>1000</v>
      </c>
      <c r="E316">
        <v>207</v>
      </c>
      <c r="F316" t="str">
        <f>IFERROR(INDEX(corres_pbs_variables!$A$1:$B$100,MATCH(tab_pbs[[#This Row],[libelle_produit]],corres_pbs_variables!$B$1:$B$100,0),1),"")</f>
        <v/>
      </c>
    </row>
    <row r="317" spans="1:6" hidden="1" x14ac:dyDescent="0.25">
      <c r="A317" t="s">
        <v>1028</v>
      </c>
      <c r="B317" t="s">
        <v>1029</v>
      </c>
      <c r="C317" t="s">
        <v>982</v>
      </c>
      <c r="D317" t="s">
        <v>20</v>
      </c>
      <c r="E317">
        <v>207</v>
      </c>
      <c r="F317" t="str">
        <f>IFERROR(INDEX(corres_pbs_variables!$A$1:$B$100,MATCH(tab_pbs[[#This Row],[libelle_produit]],corres_pbs_variables!$B$1:$B$100,0),1),"")</f>
        <v/>
      </c>
    </row>
    <row r="318" spans="1:6" hidden="1" x14ac:dyDescent="0.25">
      <c r="A318" t="s">
        <v>1028</v>
      </c>
      <c r="B318" t="s">
        <v>1029</v>
      </c>
      <c r="C318" t="s">
        <v>982</v>
      </c>
      <c r="D318" t="s">
        <v>1001</v>
      </c>
      <c r="E318">
        <v>207</v>
      </c>
      <c r="F318" t="str">
        <f>IFERROR(INDEX(corres_pbs_variables!$A$1:$B$100,MATCH(tab_pbs[[#This Row],[libelle_produit]],corres_pbs_variables!$B$1:$B$100,0),1),"")</f>
        <v/>
      </c>
    </row>
    <row r="319" spans="1:6" hidden="1" x14ac:dyDescent="0.25">
      <c r="A319" t="s">
        <v>1028</v>
      </c>
      <c r="B319" t="s">
        <v>1029</v>
      </c>
      <c r="C319" t="s">
        <v>982</v>
      </c>
      <c r="D319" t="s">
        <v>1002</v>
      </c>
      <c r="E319">
        <v>207</v>
      </c>
      <c r="F319" t="str">
        <f>IFERROR(INDEX(corres_pbs_variables!$A$1:$B$100,MATCH(tab_pbs[[#This Row],[libelle_produit]],corres_pbs_variables!$B$1:$B$100,0),1),"")</f>
        <v/>
      </c>
    </row>
    <row r="320" spans="1:6" hidden="1" x14ac:dyDescent="0.25">
      <c r="A320" t="s">
        <v>1028</v>
      </c>
      <c r="B320" t="s">
        <v>1029</v>
      </c>
      <c r="C320" t="s">
        <v>982</v>
      </c>
      <c r="D320" t="s">
        <v>1003</v>
      </c>
      <c r="E320">
        <v>279</v>
      </c>
      <c r="F320" t="str">
        <f>IFERROR(INDEX(corres_pbs_variables!$A$1:$B$100,MATCH(tab_pbs[[#This Row],[libelle_produit]],corres_pbs_variables!$B$1:$B$100,0),1),"")</f>
        <v/>
      </c>
    </row>
    <row r="321" spans="1:6" hidden="1" x14ac:dyDescent="0.25">
      <c r="A321" t="s">
        <v>1028</v>
      </c>
      <c r="B321" t="s">
        <v>1029</v>
      </c>
      <c r="C321" t="s">
        <v>982</v>
      </c>
      <c r="D321" t="s">
        <v>1004</v>
      </c>
      <c r="E321">
        <v>308</v>
      </c>
      <c r="F321" t="str">
        <f>IFERROR(INDEX(corres_pbs_variables!$A$1:$B$100,MATCH(tab_pbs[[#This Row],[libelle_produit]],corres_pbs_variables!$B$1:$B$100,0),1),"")</f>
        <v/>
      </c>
    </row>
    <row r="322" spans="1:6" hidden="1" x14ac:dyDescent="0.25">
      <c r="A322" t="s">
        <v>1028</v>
      </c>
      <c r="B322" t="s">
        <v>1029</v>
      </c>
      <c r="C322" t="s">
        <v>982</v>
      </c>
      <c r="D322" t="s">
        <v>1005</v>
      </c>
      <c r="E322">
        <v>308</v>
      </c>
      <c r="F322" t="str">
        <f>IFERROR(INDEX(corres_pbs_variables!$A$1:$B$100,MATCH(tab_pbs[[#This Row],[libelle_produit]],corres_pbs_variables!$B$1:$B$100,0),1),"")</f>
        <v/>
      </c>
    </row>
    <row r="323" spans="1:6" hidden="1" x14ac:dyDescent="0.25">
      <c r="A323" t="s">
        <v>1028</v>
      </c>
      <c r="B323" t="s">
        <v>1029</v>
      </c>
      <c r="C323" t="s">
        <v>982</v>
      </c>
      <c r="D323" t="s">
        <v>1006</v>
      </c>
      <c r="E323">
        <v>308</v>
      </c>
      <c r="F323" t="str">
        <f>IFERROR(INDEX(corres_pbs_variables!$A$1:$B$100,MATCH(tab_pbs[[#This Row],[libelle_produit]],corres_pbs_variables!$B$1:$B$100,0),1),"")</f>
        <v/>
      </c>
    </row>
    <row r="324" spans="1:6" hidden="1" x14ac:dyDescent="0.25">
      <c r="A324" t="s">
        <v>1028</v>
      </c>
      <c r="B324" t="s">
        <v>1029</v>
      </c>
      <c r="C324" t="s">
        <v>982</v>
      </c>
      <c r="D324" t="s">
        <v>1007</v>
      </c>
      <c r="E324">
        <v>308</v>
      </c>
      <c r="F324" t="str">
        <f>IFERROR(INDEX(corres_pbs_variables!$A$1:$B$100,MATCH(tab_pbs[[#This Row],[libelle_produit]],corres_pbs_variables!$B$1:$B$100,0),1),"")</f>
        <v/>
      </c>
    </row>
    <row r="325" spans="1:6" hidden="1" x14ac:dyDescent="0.25">
      <c r="A325" t="s">
        <v>1028</v>
      </c>
      <c r="B325" t="s">
        <v>1029</v>
      </c>
      <c r="C325" t="s">
        <v>982</v>
      </c>
      <c r="D325" t="s">
        <v>1008</v>
      </c>
      <c r="E325">
        <v>308</v>
      </c>
      <c r="F325" t="str">
        <f>IFERROR(INDEX(corres_pbs_variables!$A$1:$B$100,MATCH(tab_pbs[[#This Row],[libelle_produit]],corres_pbs_variables!$B$1:$B$100,0),1),"")</f>
        <v/>
      </c>
    </row>
    <row r="326" spans="1:6" hidden="1" x14ac:dyDescent="0.25">
      <c r="A326" t="s">
        <v>1030</v>
      </c>
      <c r="B326" t="s">
        <v>1031</v>
      </c>
      <c r="C326" t="s">
        <v>982</v>
      </c>
      <c r="D326" t="s">
        <v>983</v>
      </c>
      <c r="E326">
        <v>120</v>
      </c>
      <c r="F326" t="str">
        <f>IFERROR(INDEX(corres_pbs_variables!$A$1:$B$100,MATCH(tab_pbs[[#This Row],[libelle_produit]],corres_pbs_variables!$B$1:$B$100,0),1),"")</f>
        <v/>
      </c>
    </row>
    <row r="327" spans="1:6" hidden="1" x14ac:dyDescent="0.25">
      <c r="A327" t="s">
        <v>1030</v>
      </c>
      <c r="B327" t="s">
        <v>1031</v>
      </c>
      <c r="C327" t="s">
        <v>982</v>
      </c>
      <c r="D327" t="s">
        <v>984</v>
      </c>
      <c r="E327">
        <v>110</v>
      </c>
      <c r="F327" t="str">
        <f>IFERROR(INDEX(corres_pbs_variables!$A$1:$B$100,MATCH(tab_pbs[[#This Row],[libelle_produit]],corres_pbs_variables!$B$1:$B$100,0),1),"")</f>
        <v/>
      </c>
    </row>
    <row r="328" spans="1:6" hidden="1" x14ac:dyDescent="0.25">
      <c r="A328" t="s">
        <v>1030</v>
      </c>
      <c r="B328" t="s">
        <v>1031</v>
      </c>
      <c r="C328" t="s">
        <v>982</v>
      </c>
      <c r="D328" t="s">
        <v>985</v>
      </c>
      <c r="E328">
        <v>109</v>
      </c>
      <c r="F328" t="str">
        <f>IFERROR(INDEX(corres_pbs_variables!$A$1:$B$100,MATCH(tab_pbs[[#This Row],[libelle_produit]],corres_pbs_variables!$B$1:$B$100,0),1),"")</f>
        <v/>
      </c>
    </row>
    <row r="329" spans="1:6" hidden="1" x14ac:dyDescent="0.25">
      <c r="A329" t="s">
        <v>1030</v>
      </c>
      <c r="B329" t="s">
        <v>1031</v>
      </c>
      <c r="C329" t="s">
        <v>982</v>
      </c>
      <c r="D329" t="s">
        <v>986</v>
      </c>
      <c r="E329">
        <v>113</v>
      </c>
      <c r="F329" t="str">
        <f>IFERROR(INDEX(corres_pbs_variables!$A$1:$B$100,MATCH(tab_pbs[[#This Row],[libelle_produit]],corres_pbs_variables!$B$1:$B$100,0),1),"")</f>
        <v/>
      </c>
    </row>
    <row r="330" spans="1:6" hidden="1" x14ac:dyDescent="0.25">
      <c r="A330" t="s">
        <v>1030</v>
      </c>
      <c r="B330" t="s">
        <v>1031</v>
      </c>
      <c r="C330" t="s">
        <v>982</v>
      </c>
      <c r="D330" t="s">
        <v>987</v>
      </c>
      <c r="E330">
        <v>117</v>
      </c>
      <c r="F330" t="str">
        <f>IFERROR(INDEX(corres_pbs_variables!$A$1:$B$100,MATCH(tab_pbs[[#This Row],[libelle_produit]],corres_pbs_variables!$B$1:$B$100,0),1),"")</f>
        <v/>
      </c>
    </row>
    <row r="331" spans="1:6" hidden="1" x14ac:dyDescent="0.25">
      <c r="A331" t="s">
        <v>1030</v>
      </c>
      <c r="B331" t="s">
        <v>1031</v>
      </c>
      <c r="C331" t="s">
        <v>982</v>
      </c>
      <c r="D331" t="s">
        <v>988</v>
      </c>
      <c r="E331">
        <v>114</v>
      </c>
      <c r="F331" t="str">
        <f>IFERROR(INDEX(corres_pbs_variables!$A$1:$B$100,MATCH(tab_pbs[[#This Row],[libelle_produit]],corres_pbs_variables!$B$1:$B$100,0),1),"")</f>
        <v/>
      </c>
    </row>
    <row r="332" spans="1:6" hidden="1" x14ac:dyDescent="0.25">
      <c r="A332" t="s">
        <v>1030</v>
      </c>
      <c r="B332" t="s">
        <v>1031</v>
      </c>
      <c r="C332" t="s">
        <v>982</v>
      </c>
      <c r="D332" t="s">
        <v>989</v>
      </c>
      <c r="E332">
        <v>112</v>
      </c>
      <c r="F332" t="str">
        <f>IFERROR(INDEX(corres_pbs_variables!$A$1:$B$100,MATCH(tab_pbs[[#This Row],[libelle_produit]],corres_pbs_variables!$B$1:$B$100,0),1),"")</f>
        <v/>
      </c>
    </row>
    <row r="333" spans="1:6" hidden="1" x14ac:dyDescent="0.25">
      <c r="A333" t="s">
        <v>1030</v>
      </c>
      <c r="B333" t="s">
        <v>1031</v>
      </c>
      <c r="C333" t="s">
        <v>982</v>
      </c>
      <c r="D333" t="s">
        <v>990</v>
      </c>
      <c r="E333">
        <v>118</v>
      </c>
      <c r="F333" t="str">
        <f>IFERROR(INDEX(corres_pbs_variables!$A$1:$B$100,MATCH(tab_pbs[[#This Row],[libelle_produit]],corres_pbs_variables!$B$1:$B$100,0),1),"")</f>
        <v/>
      </c>
    </row>
    <row r="334" spans="1:6" hidden="1" x14ac:dyDescent="0.25">
      <c r="A334" t="s">
        <v>1030</v>
      </c>
      <c r="B334" t="s">
        <v>1031</v>
      </c>
      <c r="C334" t="s">
        <v>982</v>
      </c>
      <c r="D334" t="s">
        <v>991</v>
      </c>
      <c r="E334">
        <v>112</v>
      </c>
      <c r="F334" t="str">
        <f>IFERROR(INDEX(corres_pbs_variables!$A$1:$B$100,MATCH(tab_pbs[[#This Row],[libelle_produit]],corres_pbs_variables!$B$1:$B$100,0),1),"")</f>
        <v/>
      </c>
    </row>
    <row r="335" spans="1:6" hidden="1" x14ac:dyDescent="0.25">
      <c r="A335" t="s">
        <v>1030</v>
      </c>
      <c r="B335" t="s">
        <v>1031</v>
      </c>
      <c r="C335" t="s">
        <v>982</v>
      </c>
      <c r="D335" t="s">
        <v>992</v>
      </c>
      <c r="E335">
        <v>122</v>
      </c>
      <c r="F335" t="str">
        <f>IFERROR(INDEX(corres_pbs_variables!$A$1:$B$100,MATCH(tab_pbs[[#This Row],[libelle_produit]],corres_pbs_variables!$B$1:$B$100,0),1),"")</f>
        <v/>
      </c>
    </row>
    <row r="336" spans="1:6" hidden="1" x14ac:dyDescent="0.25">
      <c r="A336" t="s">
        <v>1030</v>
      </c>
      <c r="B336" t="s">
        <v>1031</v>
      </c>
      <c r="C336" t="s">
        <v>982</v>
      </c>
      <c r="D336" t="s">
        <v>993</v>
      </c>
      <c r="E336">
        <v>120</v>
      </c>
      <c r="F336" t="str">
        <f>IFERROR(INDEX(corres_pbs_variables!$A$1:$B$100,MATCH(tab_pbs[[#This Row],[libelle_produit]],corres_pbs_variables!$B$1:$B$100,0),1),"")</f>
        <v/>
      </c>
    </row>
    <row r="337" spans="1:6" hidden="1" x14ac:dyDescent="0.25">
      <c r="A337" t="s">
        <v>1030</v>
      </c>
      <c r="B337" t="s">
        <v>1031</v>
      </c>
      <c r="C337" t="s">
        <v>982</v>
      </c>
      <c r="D337" t="s">
        <v>994</v>
      </c>
      <c r="E337">
        <v>113</v>
      </c>
      <c r="F337" t="str">
        <f>IFERROR(INDEX(corres_pbs_variables!$A$1:$B$100,MATCH(tab_pbs[[#This Row],[libelle_produit]],corres_pbs_variables!$B$1:$B$100,0),1),"")</f>
        <v/>
      </c>
    </row>
    <row r="338" spans="1:6" hidden="1" x14ac:dyDescent="0.25">
      <c r="A338" t="s">
        <v>1030</v>
      </c>
      <c r="B338" t="s">
        <v>1031</v>
      </c>
      <c r="C338" t="s">
        <v>982</v>
      </c>
      <c r="D338" t="s">
        <v>995</v>
      </c>
      <c r="E338">
        <v>121</v>
      </c>
      <c r="F338" t="str">
        <f>IFERROR(INDEX(corres_pbs_variables!$A$1:$B$100,MATCH(tab_pbs[[#This Row],[libelle_produit]],corres_pbs_variables!$B$1:$B$100,0),1),"")</f>
        <v/>
      </c>
    </row>
    <row r="339" spans="1:6" hidden="1" x14ac:dyDescent="0.25">
      <c r="A339" t="s">
        <v>1030</v>
      </c>
      <c r="B339" t="s">
        <v>1031</v>
      </c>
      <c r="C339" t="s">
        <v>982</v>
      </c>
      <c r="D339" t="s">
        <v>996</v>
      </c>
      <c r="E339">
        <v>112</v>
      </c>
      <c r="F339" t="str">
        <f>IFERROR(INDEX(corres_pbs_variables!$A$1:$B$100,MATCH(tab_pbs[[#This Row],[libelle_produit]],corres_pbs_variables!$B$1:$B$100,0),1),"")</f>
        <v/>
      </c>
    </row>
    <row r="340" spans="1:6" hidden="1" x14ac:dyDescent="0.25">
      <c r="A340" t="s">
        <v>1030</v>
      </c>
      <c r="B340" t="s">
        <v>1031</v>
      </c>
      <c r="C340" t="s">
        <v>982</v>
      </c>
      <c r="D340" t="s">
        <v>997</v>
      </c>
      <c r="E340">
        <v>178</v>
      </c>
      <c r="F340" t="str">
        <f>IFERROR(INDEX(corres_pbs_variables!$A$1:$B$100,MATCH(tab_pbs[[#This Row],[libelle_produit]],corres_pbs_variables!$B$1:$B$100,0),1),"")</f>
        <v/>
      </c>
    </row>
    <row r="341" spans="1:6" hidden="1" x14ac:dyDescent="0.25">
      <c r="A341" t="s">
        <v>1030</v>
      </c>
      <c r="B341" t="s">
        <v>1031</v>
      </c>
      <c r="C341" t="s">
        <v>982</v>
      </c>
      <c r="D341" t="s">
        <v>998</v>
      </c>
      <c r="E341">
        <v>177</v>
      </c>
      <c r="F341" t="str">
        <f>IFERROR(INDEX(corres_pbs_variables!$A$1:$B$100,MATCH(tab_pbs[[#This Row],[libelle_produit]],corres_pbs_variables!$B$1:$B$100,0),1),"")</f>
        <v/>
      </c>
    </row>
    <row r="342" spans="1:6" hidden="1" x14ac:dyDescent="0.25">
      <c r="A342" t="s">
        <v>1030</v>
      </c>
      <c r="B342" t="s">
        <v>1031</v>
      </c>
      <c r="C342" t="s">
        <v>982</v>
      </c>
      <c r="D342" t="s">
        <v>999</v>
      </c>
      <c r="E342">
        <v>114</v>
      </c>
      <c r="F342" t="str">
        <f>IFERROR(INDEX(corres_pbs_variables!$A$1:$B$100,MATCH(tab_pbs[[#This Row],[libelle_produit]],corres_pbs_variables!$B$1:$B$100,0),1),"")</f>
        <v/>
      </c>
    </row>
    <row r="343" spans="1:6" hidden="1" x14ac:dyDescent="0.25">
      <c r="A343" t="s">
        <v>1030</v>
      </c>
      <c r="B343" t="s">
        <v>1031</v>
      </c>
      <c r="C343" t="s">
        <v>982</v>
      </c>
      <c r="D343" t="s">
        <v>1000</v>
      </c>
      <c r="E343">
        <v>117</v>
      </c>
      <c r="F343" t="str">
        <f>IFERROR(INDEX(corres_pbs_variables!$A$1:$B$100,MATCH(tab_pbs[[#This Row],[libelle_produit]],corres_pbs_variables!$B$1:$B$100,0),1),"")</f>
        <v/>
      </c>
    </row>
    <row r="344" spans="1:6" hidden="1" x14ac:dyDescent="0.25">
      <c r="A344" t="s">
        <v>1030</v>
      </c>
      <c r="B344" t="s">
        <v>1031</v>
      </c>
      <c r="C344" t="s">
        <v>982</v>
      </c>
      <c r="D344" t="s">
        <v>20</v>
      </c>
      <c r="E344">
        <v>119</v>
      </c>
      <c r="F344" t="str">
        <f>IFERROR(INDEX(corres_pbs_variables!$A$1:$B$100,MATCH(tab_pbs[[#This Row],[libelle_produit]],corres_pbs_variables!$B$1:$B$100,0),1),"")</f>
        <v/>
      </c>
    </row>
    <row r="345" spans="1:6" hidden="1" x14ac:dyDescent="0.25">
      <c r="A345" t="s">
        <v>1030</v>
      </c>
      <c r="B345" t="s">
        <v>1031</v>
      </c>
      <c r="C345" t="s">
        <v>982</v>
      </c>
      <c r="D345" t="s">
        <v>1001</v>
      </c>
      <c r="E345">
        <v>162</v>
      </c>
      <c r="F345" t="str">
        <f>IFERROR(INDEX(corres_pbs_variables!$A$1:$B$100,MATCH(tab_pbs[[#This Row],[libelle_produit]],corres_pbs_variables!$B$1:$B$100,0),1),"")</f>
        <v/>
      </c>
    </row>
    <row r="346" spans="1:6" hidden="1" x14ac:dyDescent="0.25">
      <c r="A346" t="s">
        <v>1030</v>
      </c>
      <c r="B346" t="s">
        <v>1031</v>
      </c>
      <c r="C346" t="s">
        <v>982</v>
      </c>
      <c r="D346" t="s">
        <v>1002</v>
      </c>
      <c r="E346">
        <v>110</v>
      </c>
      <c r="F346" t="str">
        <f>IFERROR(INDEX(corres_pbs_variables!$A$1:$B$100,MATCH(tab_pbs[[#This Row],[libelle_produit]],corres_pbs_variables!$B$1:$B$100,0),1),"")</f>
        <v/>
      </c>
    </row>
    <row r="347" spans="1:6" hidden="1" x14ac:dyDescent="0.25">
      <c r="A347" t="s">
        <v>1030</v>
      </c>
      <c r="B347" t="s">
        <v>1031</v>
      </c>
      <c r="C347" t="s">
        <v>982</v>
      </c>
      <c r="D347" t="s">
        <v>1003</v>
      </c>
      <c r="E347">
        <v>171</v>
      </c>
      <c r="F347" t="str">
        <f>IFERROR(INDEX(corres_pbs_variables!$A$1:$B$100,MATCH(tab_pbs[[#This Row],[libelle_produit]],corres_pbs_variables!$B$1:$B$100,0),1),"")</f>
        <v/>
      </c>
    </row>
    <row r="348" spans="1:6" hidden="1" x14ac:dyDescent="0.25">
      <c r="A348" t="s">
        <v>1030</v>
      </c>
      <c r="B348" t="s">
        <v>1031</v>
      </c>
      <c r="C348" t="s">
        <v>982</v>
      </c>
      <c r="D348" t="s">
        <v>1004</v>
      </c>
      <c r="E348">
        <v>134</v>
      </c>
      <c r="F348" t="str">
        <f>IFERROR(INDEX(corres_pbs_variables!$A$1:$B$100,MATCH(tab_pbs[[#This Row],[libelle_produit]],corres_pbs_variables!$B$1:$B$100,0),1),"")</f>
        <v/>
      </c>
    </row>
    <row r="349" spans="1:6" hidden="1" x14ac:dyDescent="0.25">
      <c r="A349" t="s">
        <v>1030</v>
      </c>
      <c r="B349" t="s">
        <v>1031</v>
      </c>
      <c r="C349" t="s">
        <v>982</v>
      </c>
      <c r="D349" t="s">
        <v>1005</v>
      </c>
      <c r="E349">
        <v>98</v>
      </c>
      <c r="F349" t="str">
        <f>IFERROR(INDEX(corres_pbs_variables!$A$1:$B$100,MATCH(tab_pbs[[#This Row],[libelle_produit]],corres_pbs_variables!$B$1:$B$100,0),1),"")</f>
        <v/>
      </c>
    </row>
    <row r="350" spans="1:6" hidden="1" x14ac:dyDescent="0.25">
      <c r="A350" t="s">
        <v>1030</v>
      </c>
      <c r="B350" t="s">
        <v>1031</v>
      </c>
      <c r="C350" t="s">
        <v>982</v>
      </c>
      <c r="D350" t="s">
        <v>1006</v>
      </c>
      <c r="E350">
        <v>120</v>
      </c>
      <c r="F350" t="str">
        <f>IFERROR(INDEX(corres_pbs_variables!$A$1:$B$100,MATCH(tab_pbs[[#This Row],[libelle_produit]],corres_pbs_variables!$B$1:$B$100,0),1),"")</f>
        <v/>
      </c>
    </row>
    <row r="351" spans="1:6" hidden="1" x14ac:dyDescent="0.25">
      <c r="A351" t="s">
        <v>1030</v>
      </c>
      <c r="B351" t="s">
        <v>1031</v>
      </c>
      <c r="C351" t="s">
        <v>982</v>
      </c>
      <c r="D351" t="s">
        <v>1007</v>
      </c>
      <c r="E351">
        <v>126</v>
      </c>
      <c r="F351" t="str">
        <f>IFERROR(INDEX(corres_pbs_variables!$A$1:$B$100,MATCH(tab_pbs[[#This Row],[libelle_produit]],corres_pbs_variables!$B$1:$B$100,0),1),"")</f>
        <v/>
      </c>
    </row>
    <row r="352" spans="1:6" hidden="1" x14ac:dyDescent="0.25">
      <c r="A352" t="s">
        <v>1030</v>
      </c>
      <c r="B352" t="s">
        <v>1031</v>
      </c>
      <c r="C352" t="s">
        <v>982</v>
      </c>
      <c r="D352" t="s">
        <v>1008</v>
      </c>
      <c r="E352">
        <v>133</v>
      </c>
      <c r="F352" t="str">
        <f>IFERROR(INDEX(corres_pbs_variables!$A$1:$B$100,MATCH(tab_pbs[[#This Row],[libelle_produit]],corres_pbs_variables!$B$1:$B$100,0),1),"")</f>
        <v/>
      </c>
    </row>
    <row r="353" spans="1:6" hidden="1" x14ac:dyDescent="0.25">
      <c r="A353" t="s">
        <v>1032</v>
      </c>
      <c r="B353" t="s">
        <v>1033</v>
      </c>
      <c r="C353" t="s">
        <v>982</v>
      </c>
      <c r="D353" t="s">
        <v>983</v>
      </c>
      <c r="E353">
        <v>137</v>
      </c>
      <c r="F353" t="str">
        <f>IFERROR(INDEX(corres_pbs_variables!$A$1:$B$100,MATCH(tab_pbs[[#This Row],[libelle_produit]],corres_pbs_variables!$B$1:$B$100,0),1),"")</f>
        <v>nb_brebis</v>
      </c>
    </row>
    <row r="354" spans="1:6" hidden="1" x14ac:dyDescent="0.25">
      <c r="A354" t="s">
        <v>1032</v>
      </c>
      <c r="B354" t="s">
        <v>1033</v>
      </c>
      <c r="C354" t="s">
        <v>982</v>
      </c>
      <c r="D354" t="s">
        <v>984</v>
      </c>
      <c r="E354">
        <v>138</v>
      </c>
      <c r="F354" t="str">
        <f>IFERROR(INDEX(corres_pbs_variables!$A$1:$B$100,MATCH(tab_pbs[[#This Row],[libelle_produit]],corres_pbs_variables!$B$1:$B$100,0),1),"")</f>
        <v>nb_brebis</v>
      </c>
    </row>
    <row r="355" spans="1:6" hidden="1" x14ac:dyDescent="0.25">
      <c r="A355" t="s">
        <v>1032</v>
      </c>
      <c r="B355" t="s">
        <v>1033</v>
      </c>
      <c r="C355" t="s">
        <v>982</v>
      </c>
      <c r="D355" t="s">
        <v>985</v>
      </c>
      <c r="E355">
        <v>138</v>
      </c>
      <c r="F355" t="str">
        <f>IFERROR(INDEX(corres_pbs_variables!$A$1:$B$100,MATCH(tab_pbs[[#This Row],[libelle_produit]],corres_pbs_variables!$B$1:$B$100,0),1),"")</f>
        <v>nb_brebis</v>
      </c>
    </row>
    <row r="356" spans="1:6" hidden="1" x14ac:dyDescent="0.25">
      <c r="A356" t="s">
        <v>1032</v>
      </c>
      <c r="B356" t="s">
        <v>1033</v>
      </c>
      <c r="C356" t="s">
        <v>982</v>
      </c>
      <c r="D356" t="s">
        <v>986</v>
      </c>
      <c r="E356">
        <v>138</v>
      </c>
      <c r="F356" t="str">
        <f>IFERROR(INDEX(corres_pbs_variables!$A$1:$B$100,MATCH(tab_pbs[[#This Row],[libelle_produit]],corres_pbs_variables!$B$1:$B$100,0),1),"")</f>
        <v>nb_brebis</v>
      </c>
    </row>
    <row r="357" spans="1:6" hidden="1" x14ac:dyDescent="0.25">
      <c r="A357" t="s">
        <v>1032</v>
      </c>
      <c r="B357" t="s">
        <v>1033</v>
      </c>
      <c r="C357" t="s">
        <v>982</v>
      </c>
      <c r="D357" t="s">
        <v>987</v>
      </c>
      <c r="E357">
        <v>137</v>
      </c>
      <c r="F357" t="str">
        <f>IFERROR(INDEX(corres_pbs_variables!$A$1:$B$100,MATCH(tab_pbs[[#This Row],[libelle_produit]],corres_pbs_variables!$B$1:$B$100,0),1),"")</f>
        <v>nb_brebis</v>
      </c>
    </row>
    <row r="358" spans="1:6" hidden="1" x14ac:dyDescent="0.25">
      <c r="A358" t="s">
        <v>1032</v>
      </c>
      <c r="B358" t="s">
        <v>1033</v>
      </c>
      <c r="C358" t="s">
        <v>982</v>
      </c>
      <c r="D358" t="s">
        <v>988</v>
      </c>
      <c r="E358">
        <v>137</v>
      </c>
      <c r="F358" t="str">
        <f>IFERROR(INDEX(corres_pbs_variables!$A$1:$B$100,MATCH(tab_pbs[[#This Row],[libelle_produit]],corres_pbs_variables!$B$1:$B$100,0),1),"")</f>
        <v>nb_brebis</v>
      </c>
    </row>
    <row r="359" spans="1:6" hidden="1" x14ac:dyDescent="0.25">
      <c r="A359" t="s">
        <v>1032</v>
      </c>
      <c r="B359" t="s">
        <v>1033</v>
      </c>
      <c r="C359" t="s">
        <v>982</v>
      </c>
      <c r="D359" t="s">
        <v>989</v>
      </c>
      <c r="E359">
        <v>139</v>
      </c>
      <c r="F359" t="str">
        <f>IFERROR(INDEX(corres_pbs_variables!$A$1:$B$100,MATCH(tab_pbs[[#This Row],[libelle_produit]],corres_pbs_variables!$B$1:$B$100,0),1),"")</f>
        <v>nb_brebis</v>
      </c>
    </row>
    <row r="360" spans="1:6" hidden="1" x14ac:dyDescent="0.25">
      <c r="A360" t="s">
        <v>1032</v>
      </c>
      <c r="B360" t="s">
        <v>1033</v>
      </c>
      <c r="C360" t="s">
        <v>982</v>
      </c>
      <c r="D360" t="s">
        <v>990</v>
      </c>
      <c r="E360">
        <v>141</v>
      </c>
      <c r="F360" t="str">
        <f>IFERROR(INDEX(corres_pbs_variables!$A$1:$B$100,MATCH(tab_pbs[[#This Row],[libelle_produit]],corres_pbs_variables!$B$1:$B$100,0),1),"")</f>
        <v>nb_brebis</v>
      </c>
    </row>
    <row r="361" spans="1:6" hidden="1" x14ac:dyDescent="0.25">
      <c r="A361" t="s">
        <v>1032</v>
      </c>
      <c r="B361" t="s">
        <v>1033</v>
      </c>
      <c r="C361" t="s">
        <v>982</v>
      </c>
      <c r="D361" t="s">
        <v>991</v>
      </c>
      <c r="E361">
        <v>138</v>
      </c>
      <c r="F361" t="str">
        <f>IFERROR(INDEX(corres_pbs_variables!$A$1:$B$100,MATCH(tab_pbs[[#This Row],[libelle_produit]],corres_pbs_variables!$B$1:$B$100,0),1),"")</f>
        <v>nb_brebis</v>
      </c>
    </row>
    <row r="362" spans="1:6" hidden="1" x14ac:dyDescent="0.25">
      <c r="A362" t="s">
        <v>1032</v>
      </c>
      <c r="B362" t="s">
        <v>1033</v>
      </c>
      <c r="C362" t="s">
        <v>982</v>
      </c>
      <c r="D362" t="s">
        <v>992</v>
      </c>
      <c r="E362">
        <v>137</v>
      </c>
      <c r="F362" t="str">
        <f>IFERROR(INDEX(corres_pbs_variables!$A$1:$B$100,MATCH(tab_pbs[[#This Row],[libelle_produit]],corres_pbs_variables!$B$1:$B$100,0),1),"")</f>
        <v>nb_brebis</v>
      </c>
    </row>
    <row r="363" spans="1:6" hidden="1" x14ac:dyDescent="0.25">
      <c r="A363" t="s">
        <v>1032</v>
      </c>
      <c r="B363" t="s">
        <v>1033</v>
      </c>
      <c r="C363" t="s">
        <v>982</v>
      </c>
      <c r="D363" t="s">
        <v>993</v>
      </c>
      <c r="E363">
        <v>138</v>
      </c>
      <c r="F363" t="str">
        <f>IFERROR(INDEX(corres_pbs_variables!$A$1:$B$100,MATCH(tab_pbs[[#This Row],[libelle_produit]],corres_pbs_variables!$B$1:$B$100,0),1),"")</f>
        <v>nb_brebis</v>
      </c>
    </row>
    <row r="364" spans="1:6" hidden="1" x14ac:dyDescent="0.25">
      <c r="A364" t="s">
        <v>1032</v>
      </c>
      <c r="B364" t="s">
        <v>1033</v>
      </c>
      <c r="C364" t="s">
        <v>982</v>
      </c>
      <c r="D364" t="s">
        <v>994</v>
      </c>
      <c r="E364">
        <v>137</v>
      </c>
      <c r="F364" t="str">
        <f>IFERROR(INDEX(corres_pbs_variables!$A$1:$B$100,MATCH(tab_pbs[[#This Row],[libelle_produit]],corres_pbs_variables!$B$1:$B$100,0),1),"")</f>
        <v>nb_brebis</v>
      </c>
    </row>
    <row r="365" spans="1:6" hidden="1" x14ac:dyDescent="0.25">
      <c r="A365" t="s">
        <v>1032</v>
      </c>
      <c r="B365" t="s">
        <v>1033</v>
      </c>
      <c r="C365" t="s">
        <v>982</v>
      </c>
      <c r="D365" t="s">
        <v>995</v>
      </c>
      <c r="E365">
        <v>149</v>
      </c>
      <c r="F365" t="str">
        <f>IFERROR(INDEX(corres_pbs_variables!$A$1:$B$100,MATCH(tab_pbs[[#This Row],[libelle_produit]],corres_pbs_variables!$B$1:$B$100,0),1),"")</f>
        <v>nb_brebis</v>
      </c>
    </row>
    <row r="366" spans="1:6" hidden="1" x14ac:dyDescent="0.25">
      <c r="A366" t="s">
        <v>1032</v>
      </c>
      <c r="B366" t="s">
        <v>1033</v>
      </c>
      <c r="C366" t="s">
        <v>982</v>
      </c>
      <c r="D366" t="s">
        <v>996</v>
      </c>
      <c r="E366">
        <v>138</v>
      </c>
      <c r="F366" t="str">
        <f>IFERROR(INDEX(corres_pbs_variables!$A$1:$B$100,MATCH(tab_pbs[[#This Row],[libelle_produit]],corres_pbs_variables!$B$1:$B$100,0),1),"")</f>
        <v>nb_brebis</v>
      </c>
    </row>
    <row r="367" spans="1:6" hidden="1" x14ac:dyDescent="0.25">
      <c r="A367" t="s">
        <v>1032</v>
      </c>
      <c r="B367" t="s">
        <v>1033</v>
      </c>
      <c r="C367" t="s">
        <v>982</v>
      </c>
      <c r="D367" t="s">
        <v>997</v>
      </c>
      <c r="E367">
        <v>218</v>
      </c>
      <c r="F367" t="str">
        <f>IFERROR(INDEX(corres_pbs_variables!$A$1:$B$100,MATCH(tab_pbs[[#This Row],[libelle_produit]],corres_pbs_variables!$B$1:$B$100,0),1),"")</f>
        <v>nb_brebis</v>
      </c>
    </row>
    <row r="368" spans="1:6" hidden="1" x14ac:dyDescent="0.25">
      <c r="A368" t="s">
        <v>1032</v>
      </c>
      <c r="B368" t="s">
        <v>1033</v>
      </c>
      <c r="C368" t="s">
        <v>982</v>
      </c>
      <c r="D368" t="s">
        <v>998</v>
      </c>
      <c r="E368">
        <v>243</v>
      </c>
      <c r="F368" t="str">
        <f>IFERROR(INDEX(corres_pbs_variables!$A$1:$B$100,MATCH(tab_pbs[[#This Row],[libelle_produit]],corres_pbs_variables!$B$1:$B$100,0),1),"")</f>
        <v>nb_brebis</v>
      </c>
    </row>
    <row r="369" spans="1:6" hidden="1" x14ac:dyDescent="0.25">
      <c r="A369" t="s">
        <v>1032</v>
      </c>
      <c r="B369" t="s">
        <v>1033</v>
      </c>
      <c r="C369" t="s">
        <v>982</v>
      </c>
      <c r="D369" t="s">
        <v>999</v>
      </c>
      <c r="E369">
        <v>138</v>
      </c>
      <c r="F369" t="str">
        <f>IFERROR(INDEX(corres_pbs_variables!$A$1:$B$100,MATCH(tab_pbs[[#This Row],[libelle_produit]],corres_pbs_variables!$B$1:$B$100,0),1),"")</f>
        <v>nb_brebis</v>
      </c>
    </row>
    <row r="370" spans="1:6" hidden="1" x14ac:dyDescent="0.25">
      <c r="A370" t="s">
        <v>1032</v>
      </c>
      <c r="B370" t="s">
        <v>1033</v>
      </c>
      <c r="C370" t="s">
        <v>982</v>
      </c>
      <c r="D370" t="s">
        <v>1000</v>
      </c>
      <c r="E370">
        <v>141</v>
      </c>
      <c r="F370" t="str">
        <f>IFERROR(INDEX(corres_pbs_variables!$A$1:$B$100,MATCH(tab_pbs[[#This Row],[libelle_produit]],corres_pbs_variables!$B$1:$B$100,0),1),"")</f>
        <v>nb_brebis</v>
      </c>
    </row>
    <row r="371" spans="1:6" hidden="1" x14ac:dyDescent="0.25">
      <c r="A371" t="s">
        <v>1032</v>
      </c>
      <c r="B371" t="s">
        <v>1033</v>
      </c>
      <c r="C371" t="s">
        <v>982</v>
      </c>
      <c r="D371" t="s">
        <v>20</v>
      </c>
      <c r="E371">
        <v>143</v>
      </c>
      <c r="F371" t="str">
        <f>IFERROR(INDEX(corres_pbs_variables!$A$1:$B$100,MATCH(tab_pbs[[#This Row],[libelle_produit]],corres_pbs_variables!$B$1:$B$100,0),1),"")</f>
        <v>nb_brebis</v>
      </c>
    </row>
    <row r="372" spans="1:6" hidden="1" x14ac:dyDescent="0.25">
      <c r="A372" t="s">
        <v>1032</v>
      </c>
      <c r="B372" t="s">
        <v>1033</v>
      </c>
      <c r="C372" t="s">
        <v>982</v>
      </c>
      <c r="D372" t="s">
        <v>1001</v>
      </c>
      <c r="E372">
        <v>198</v>
      </c>
      <c r="F372" t="str">
        <f>IFERROR(INDEX(corres_pbs_variables!$A$1:$B$100,MATCH(tab_pbs[[#This Row],[libelle_produit]],corres_pbs_variables!$B$1:$B$100,0),1),"")</f>
        <v>nb_brebis</v>
      </c>
    </row>
    <row r="373" spans="1:6" hidden="1" x14ac:dyDescent="0.25">
      <c r="A373" t="s">
        <v>1032</v>
      </c>
      <c r="B373" t="s">
        <v>1033</v>
      </c>
      <c r="C373" t="s">
        <v>982</v>
      </c>
      <c r="D373" t="s">
        <v>1002</v>
      </c>
      <c r="E373">
        <v>139</v>
      </c>
      <c r="F373" t="str">
        <f>IFERROR(INDEX(corres_pbs_variables!$A$1:$B$100,MATCH(tab_pbs[[#This Row],[libelle_produit]],corres_pbs_variables!$B$1:$B$100,0),1),"")</f>
        <v>nb_brebis</v>
      </c>
    </row>
    <row r="374" spans="1:6" hidden="1" x14ac:dyDescent="0.25">
      <c r="A374" t="s">
        <v>1032</v>
      </c>
      <c r="B374" t="s">
        <v>1033</v>
      </c>
      <c r="C374" t="s">
        <v>982</v>
      </c>
      <c r="D374" t="s">
        <v>1003</v>
      </c>
      <c r="E374">
        <v>206</v>
      </c>
      <c r="F374" t="str">
        <f>IFERROR(INDEX(corres_pbs_variables!$A$1:$B$100,MATCH(tab_pbs[[#This Row],[libelle_produit]],corres_pbs_variables!$B$1:$B$100,0),1),"")</f>
        <v>nb_brebis</v>
      </c>
    </row>
    <row r="375" spans="1:6" hidden="1" x14ac:dyDescent="0.25">
      <c r="A375" t="s">
        <v>1032</v>
      </c>
      <c r="B375" t="s">
        <v>1033</v>
      </c>
      <c r="C375" t="s">
        <v>982</v>
      </c>
      <c r="D375" t="s">
        <v>1004</v>
      </c>
      <c r="E375">
        <v>203</v>
      </c>
      <c r="F375" t="str">
        <f>IFERROR(INDEX(corres_pbs_variables!$A$1:$B$100,MATCH(tab_pbs[[#This Row],[libelle_produit]],corres_pbs_variables!$B$1:$B$100,0),1),"")</f>
        <v>nb_brebis</v>
      </c>
    </row>
    <row r="376" spans="1:6" hidden="1" x14ac:dyDescent="0.25">
      <c r="A376" t="s">
        <v>1032</v>
      </c>
      <c r="B376" t="s">
        <v>1033</v>
      </c>
      <c r="C376" t="s">
        <v>982</v>
      </c>
      <c r="D376" t="s">
        <v>1005</v>
      </c>
      <c r="E376">
        <v>171</v>
      </c>
      <c r="F376" t="str">
        <f>IFERROR(INDEX(corres_pbs_variables!$A$1:$B$100,MATCH(tab_pbs[[#This Row],[libelle_produit]],corres_pbs_variables!$B$1:$B$100,0),1),"")</f>
        <v>nb_brebis</v>
      </c>
    </row>
    <row r="377" spans="1:6" hidden="1" x14ac:dyDescent="0.25">
      <c r="A377" t="s">
        <v>1032</v>
      </c>
      <c r="B377" t="s">
        <v>1033</v>
      </c>
      <c r="C377" t="s">
        <v>982</v>
      </c>
      <c r="D377" t="s">
        <v>1006</v>
      </c>
      <c r="E377">
        <v>166</v>
      </c>
      <c r="F377" t="str">
        <f>IFERROR(INDEX(corres_pbs_variables!$A$1:$B$100,MATCH(tab_pbs[[#This Row],[libelle_produit]],corres_pbs_variables!$B$1:$B$100,0),1),"")</f>
        <v>nb_brebis</v>
      </c>
    </row>
    <row r="378" spans="1:6" hidden="1" x14ac:dyDescent="0.25">
      <c r="A378" t="s">
        <v>1032</v>
      </c>
      <c r="B378" t="s">
        <v>1033</v>
      </c>
      <c r="C378" t="s">
        <v>982</v>
      </c>
      <c r="D378" t="s">
        <v>1007</v>
      </c>
      <c r="E378">
        <v>166</v>
      </c>
      <c r="F378" t="str">
        <f>IFERROR(INDEX(corres_pbs_variables!$A$1:$B$100,MATCH(tab_pbs[[#This Row],[libelle_produit]],corres_pbs_variables!$B$1:$B$100,0),1),"")</f>
        <v>nb_brebis</v>
      </c>
    </row>
    <row r="379" spans="1:6" hidden="1" x14ac:dyDescent="0.25">
      <c r="A379" t="s">
        <v>1032</v>
      </c>
      <c r="B379" t="s">
        <v>1033</v>
      </c>
      <c r="C379" t="s">
        <v>982</v>
      </c>
      <c r="D379" t="s">
        <v>1008</v>
      </c>
      <c r="E379">
        <v>166</v>
      </c>
      <c r="F379" t="str">
        <f>IFERROR(INDEX(corres_pbs_variables!$A$1:$B$100,MATCH(tab_pbs[[#This Row],[libelle_produit]],corres_pbs_variables!$B$1:$B$100,0),1),"")</f>
        <v>nb_brebis</v>
      </c>
    </row>
    <row r="380" spans="1:6" hidden="1" x14ac:dyDescent="0.25">
      <c r="A380" t="s">
        <v>1034</v>
      </c>
      <c r="B380" t="s">
        <v>1035</v>
      </c>
      <c r="C380" t="s">
        <v>982</v>
      </c>
      <c r="D380" t="s">
        <v>983</v>
      </c>
      <c r="E380">
        <v>64</v>
      </c>
      <c r="F380" t="str">
        <f>IFERROR(INDEX(corres_pbs_variables!$A$1:$B$100,MATCH(tab_pbs[[#This Row],[libelle_produit]],corres_pbs_variables!$B$1:$B$100,0),1),"")</f>
        <v/>
      </c>
    </row>
    <row r="381" spans="1:6" hidden="1" x14ac:dyDescent="0.25">
      <c r="A381" t="s">
        <v>1034</v>
      </c>
      <c r="B381" t="s">
        <v>1035</v>
      </c>
      <c r="C381" t="s">
        <v>982</v>
      </c>
      <c r="D381" t="s">
        <v>984</v>
      </c>
      <c r="E381">
        <v>64</v>
      </c>
      <c r="F381" t="str">
        <f>IFERROR(INDEX(corres_pbs_variables!$A$1:$B$100,MATCH(tab_pbs[[#This Row],[libelle_produit]],corres_pbs_variables!$B$1:$B$100,0),1),"")</f>
        <v/>
      </c>
    </row>
    <row r="382" spans="1:6" hidden="1" x14ac:dyDescent="0.25">
      <c r="A382" t="s">
        <v>1034</v>
      </c>
      <c r="B382" t="s">
        <v>1035</v>
      </c>
      <c r="C382" t="s">
        <v>982</v>
      </c>
      <c r="D382" t="s">
        <v>985</v>
      </c>
      <c r="E382">
        <v>64</v>
      </c>
      <c r="F382" t="str">
        <f>IFERROR(INDEX(corres_pbs_variables!$A$1:$B$100,MATCH(tab_pbs[[#This Row],[libelle_produit]],corres_pbs_variables!$B$1:$B$100,0),1),"")</f>
        <v/>
      </c>
    </row>
    <row r="383" spans="1:6" hidden="1" x14ac:dyDescent="0.25">
      <c r="A383" t="s">
        <v>1034</v>
      </c>
      <c r="B383" t="s">
        <v>1035</v>
      </c>
      <c r="C383" t="s">
        <v>982</v>
      </c>
      <c r="D383" t="s">
        <v>986</v>
      </c>
      <c r="E383">
        <v>64</v>
      </c>
      <c r="F383" t="str">
        <f>IFERROR(INDEX(corres_pbs_variables!$A$1:$B$100,MATCH(tab_pbs[[#This Row],[libelle_produit]],corres_pbs_variables!$B$1:$B$100,0),1),"")</f>
        <v/>
      </c>
    </row>
    <row r="384" spans="1:6" hidden="1" x14ac:dyDescent="0.25">
      <c r="A384" t="s">
        <v>1034</v>
      </c>
      <c r="B384" t="s">
        <v>1035</v>
      </c>
      <c r="C384" t="s">
        <v>982</v>
      </c>
      <c r="D384" t="s">
        <v>987</v>
      </c>
      <c r="E384">
        <v>64</v>
      </c>
      <c r="F384" t="str">
        <f>IFERROR(INDEX(corres_pbs_variables!$A$1:$B$100,MATCH(tab_pbs[[#This Row],[libelle_produit]],corres_pbs_variables!$B$1:$B$100,0),1),"")</f>
        <v/>
      </c>
    </row>
    <row r="385" spans="1:6" hidden="1" x14ac:dyDescent="0.25">
      <c r="A385" t="s">
        <v>1034</v>
      </c>
      <c r="B385" t="s">
        <v>1035</v>
      </c>
      <c r="C385" t="s">
        <v>982</v>
      </c>
      <c r="D385" t="s">
        <v>988</v>
      </c>
      <c r="E385">
        <v>64</v>
      </c>
      <c r="F385" t="str">
        <f>IFERROR(INDEX(corres_pbs_variables!$A$1:$B$100,MATCH(tab_pbs[[#This Row],[libelle_produit]],corres_pbs_variables!$B$1:$B$100,0),1),"")</f>
        <v/>
      </c>
    </row>
    <row r="386" spans="1:6" hidden="1" x14ac:dyDescent="0.25">
      <c r="A386" t="s">
        <v>1034</v>
      </c>
      <c r="B386" t="s">
        <v>1035</v>
      </c>
      <c r="C386" t="s">
        <v>982</v>
      </c>
      <c r="D386" t="s">
        <v>989</v>
      </c>
      <c r="E386">
        <v>64</v>
      </c>
      <c r="F386" t="str">
        <f>IFERROR(INDEX(corres_pbs_variables!$A$1:$B$100,MATCH(tab_pbs[[#This Row],[libelle_produit]],corres_pbs_variables!$B$1:$B$100,0),1),"")</f>
        <v/>
      </c>
    </row>
    <row r="387" spans="1:6" hidden="1" x14ac:dyDescent="0.25">
      <c r="A387" t="s">
        <v>1034</v>
      </c>
      <c r="B387" t="s">
        <v>1035</v>
      </c>
      <c r="C387" t="s">
        <v>982</v>
      </c>
      <c r="D387" t="s">
        <v>990</v>
      </c>
      <c r="E387">
        <v>64</v>
      </c>
      <c r="F387" t="str">
        <f>IFERROR(INDEX(corres_pbs_variables!$A$1:$B$100,MATCH(tab_pbs[[#This Row],[libelle_produit]],corres_pbs_variables!$B$1:$B$100,0),1),"")</f>
        <v/>
      </c>
    </row>
    <row r="388" spans="1:6" hidden="1" x14ac:dyDescent="0.25">
      <c r="A388" t="s">
        <v>1034</v>
      </c>
      <c r="B388" t="s">
        <v>1035</v>
      </c>
      <c r="C388" t="s">
        <v>982</v>
      </c>
      <c r="D388" t="s">
        <v>991</v>
      </c>
      <c r="E388">
        <v>64</v>
      </c>
      <c r="F388" t="str">
        <f>IFERROR(INDEX(corres_pbs_variables!$A$1:$B$100,MATCH(tab_pbs[[#This Row],[libelle_produit]],corres_pbs_variables!$B$1:$B$100,0),1),"")</f>
        <v/>
      </c>
    </row>
    <row r="389" spans="1:6" hidden="1" x14ac:dyDescent="0.25">
      <c r="A389" t="s">
        <v>1034</v>
      </c>
      <c r="B389" t="s">
        <v>1035</v>
      </c>
      <c r="C389" t="s">
        <v>982</v>
      </c>
      <c r="D389" t="s">
        <v>992</v>
      </c>
      <c r="E389">
        <v>64</v>
      </c>
      <c r="F389" t="str">
        <f>IFERROR(INDEX(corres_pbs_variables!$A$1:$B$100,MATCH(tab_pbs[[#This Row],[libelle_produit]],corres_pbs_variables!$B$1:$B$100,0),1),"")</f>
        <v/>
      </c>
    </row>
    <row r="390" spans="1:6" hidden="1" x14ac:dyDescent="0.25">
      <c r="A390" t="s">
        <v>1034</v>
      </c>
      <c r="B390" t="s">
        <v>1035</v>
      </c>
      <c r="C390" t="s">
        <v>982</v>
      </c>
      <c r="D390" t="s">
        <v>993</v>
      </c>
      <c r="E390">
        <v>64</v>
      </c>
      <c r="F390" t="str">
        <f>IFERROR(INDEX(corres_pbs_variables!$A$1:$B$100,MATCH(tab_pbs[[#This Row],[libelle_produit]],corres_pbs_variables!$B$1:$B$100,0),1),"")</f>
        <v/>
      </c>
    </row>
    <row r="391" spans="1:6" hidden="1" x14ac:dyDescent="0.25">
      <c r="A391" t="s">
        <v>1034</v>
      </c>
      <c r="B391" t="s">
        <v>1035</v>
      </c>
      <c r="C391" t="s">
        <v>982</v>
      </c>
      <c r="D391" t="s">
        <v>994</v>
      </c>
      <c r="E391">
        <v>64</v>
      </c>
      <c r="F391" t="str">
        <f>IFERROR(INDEX(corres_pbs_variables!$A$1:$B$100,MATCH(tab_pbs[[#This Row],[libelle_produit]],corres_pbs_variables!$B$1:$B$100,0),1),"")</f>
        <v/>
      </c>
    </row>
    <row r="392" spans="1:6" hidden="1" x14ac:dyDescent="0.25">
      <c r="A392" t="s">
        <v>1034</v>
      </c>
      <c r="B392" t="s">
        <v>1035</v>
      </c>
      <c r="C392" t="s">
        <v>982</v>
      </c>
      <c r="D392" t="s">
        <v>995</v>
      </c>
      <c r="E392">
        <v>64</v>
      </c>
      <c r="F392" t="str">
        <f>IFERROR(INDEX(corres_pbs_variables!$A$1:$B$100,MATCH(tab_pbs[[#This Row],[libelle_produit]],corres_pbs_variables!$B$1:$B$100,0),1),"")</f>
        <v/>
      </c>
    </row>
    <row r="393" spans="1:6" hidden="1" x14ac:dyDescent="0.25">
      <c r="A393" t="s">
        <v>1034</v>
      </c>
      <c r="B393" t="s">
        <v>1035</v>
      </c>
      <c r="C393" t="s">
        <v>982</v>
      </c>
      <c r="D393" t="s">
        <v>996</v>
      </c>
      <c r="E393">
        <v>64</v>
      </c>
      <c r="F393" t="str">
        <f>IFERROR(INDEX(corres_pbs_variables!$A$1:$B$100,MATCH(tab_pbs[[#This Row],[libelle_produit]],corres_pbs_variables!$B$1:$B$100,0),1),"")</f>
        <v/>
      </c>
    </row>
    <row r="394" spans="1:6" hidden="1" x14ac:dyDescent="0.25">
      <c r="A394" t="s">
        <v>1034</v>
      </c>
      <c r="B394" t="s">
        <v>1035</v>
      </c>
      <c r="C394" t="s">
        <v>982</v>
      </c>
      <c r="D394" t="s">
        <v>997</v>
      </c>
      <c r="E394">
        <v>64</v>
      </c>
      <c r="F394" t="str">
        <f>IFERROR(INDEX(corres_pbs_variables!$A$1:$B$100,MATCH(tab_pbs[[#This Row],[libelle_produit]],corres_pbs_variables!$B$1:$B$100,0),1),"")</f>
        <v/>
      </c>
    </row>
    <row r="395" spans="1:6" hidden="1" x14ac:dyDescent="0.25">
      <c r="A395" t="s">
        <v>1034</v>
      </c>
      <c r="B395" t="s">
        <v>1035</v>
      </c>
      <c r="C395" t="s">
        <v>982</v>
      </c>
      <c r="D395" t="s">
        <v>998</v>
      </c>
      <c r="E395">
        <v>64</v>
      </c>
      <c r="F395" t="str">
        <f>IFERROR(INDEX(corres_pbs_variables!$A$1:$B$100,MATCH(tab_pbs[[#This Row],[libelle_produit]],corres_pbs_variables!$B$1:$B$100,0),1),"")</f>
        <v/>
      </c>
    </row>
    <row r="396" spans="1:6" hidden="1" x14ac:dyDescent="0.25">
      <c r="A396" t="s">
        <v>1034</v>
      </c>
      <c r="B396" t="s">
        <v>1035</v>
      </c>
      <c r="C396" t="s">
        <v>982</v>
      </c>
      <c r="D396" t="s">
        <v>999</v>
      </c>
      <c r="E396">
        <v>64</v>
      </c>
      <c r="F396" t="str">
        <f>IFERROR(INDEX(corres_pbs_variables!$A$1:$B$100,MATCH(tab_pbs[[#This Row],[libelle_produit]],corres_pbs_variables!$B$1:$B$100,0),1),"")</f>
        <v/>
      </c>
    </row>
    <row r="397" spans="1:6" hidden="1" x14ac:dyDescent="0.25">
      <c r="A397" t="s">
        <v>1034</v>
      </c>
      <c r="B397" t="s">
        <v>1035</v>
      </c>
      <c r="C397" t="s">
        <v>982</v>
      </c>
      <c r="D397" t="s">
        <v>1000</v>
      </c>
      <c r="E397">
        <v>64</v>
      </c>
      <c r="F397" t="str">
        <f>IFERROR(INDEX(corres_pbs_variables!$A$1:$B$100,MATCH(tab_pbs[[#This Row],[libelle_produit]],corres_pbs_variables!$B$1:$B$100,0),1),"")</f>
        <v/>
      </c>
    </row>
    <row r="398" spans="1:6" hidden="1" x14ac:dyDescent="0.25">
      <c r="A398" t="s">
        <v>1034</v>
      </c>
      <c r="B398" t="s">
        <v>1035</v>
      </c>
      <c r="C398" t="s">
        <v>982</v>
      </c>
      <c r="D398" t="s">
        <v>20</v>
      </c>
      <c r="E398">
        <v>64</v>
      </c>
      <c r="F398" t="str">
        <f>IFERROR(INDEX(corres_pbs_variables!$A$1:$B$100,MATCH(tab_pbs[[#This Row],[libelle_produit]],corres_pbs_variables!$B$1:$B$100,0),1),"")</f>
        <v/>
      </c>
    </row>
    <row r="399" spans="1:6" hidden="1" x14ac:dyDescent="0.25">
      <c r="A399" t="s">
        <v>1034</v>
      </c>
      <c r="B399" t="s">
        <v>1035</v>
      </c>
      <c r="C399" t="s">
        <v>982</v>
      </c>
      <c r="D399" t="s">
        <v>1001</v>
      </c>
      <c r="E399">
        <v>64</v>
      </c>
      <c r="F399" t="str">
        <f>IFERROR(INDEX(corres_pbs_variables!$A$1:$B$100,MATCH(tab_pbs[[#This Row],[libelle_produit]],corres_pbs_variables!$B$1:$B$100,0),1),"")</f>
        <v/>
      </c>
    </row>
    <row r="400" spans="1:6" hidden="1" x14ac:dyDescent="0.25">
      <c r="A400" t="s">
        <v>1034</v>
      </c>
      <c r="B400" t="s">
        <v>1035</v>
      </c>
      <c r="C400" t="s">
        <v>982</v>
      </c>
      <c r="D400" t="s">
        <v>1002</v>
      </c>
      <c r="E400">
        <v>64</v>
      </c>
      <c r="F400" t="str">
        <f>IFERROR(INDEX(corres_pbs_variables!$A$1:$B$100,MATCH(tab_pbs[[#This Row],[libelle_produit]],corres_pbs_variables!$B$1:$B$100,0),1),"")</f>
        <v/>
      </c>
    </row>
    <row r="401" spans="1:6" hidden="1" x14ac:dyDescent="0.25">
      <c r="A401" t="s">
        <v>1034</v>
      </c>
      <c r="B401" t="s">
        <v>1035</v>
      </c>
      <c r="C401" t="s">
        <v>982</v>
      </c>
      <c r="D401" t="s">
        <v>1003</v>
      </c>
      <c r="E401">
        <v>64</v>
      </c>
      <c r="F401" t="str">
        <f>IFERROR(INDEX(corres_pbs_variables!$A$1:$B$100,MATCH(tab_pbs[[#This Row],[libelle_produit]],corres_pbs_variables!$B$1:$B$100,0),1),"")</f>
        <v/>
      </c>
    </row>
    <row r="402" spans="1:6" hidden="1" x14ac:dyDescent="0.25">
      <c r="A402" t="s">
        <v>1034</v>
      </c>
      <c r="B402" t="s">
        <v>1035</v>
      </c>
      <c r="C402" t="s">
        <v>982</v>
      </c>
      <c r="D402" t="s">
        <v>1004</v>
      </c>
      <c r="E402">
        <v>59</v>
      </c>
      <c r="F402" t="str">
        <f>IFERROR(INDEX(corres_pbs_variables!$A$1:$B$100,MATCH(tab_pbs[[#This Row],[libelle_produit]],corres_pbs_variables!$B$1:$B$100,0),1),"")</f>
        <v/>
      </c>
    </row>
    <row r="403" spans="1:6" hidden="1" x14ac:dyDescent="0.25">
      <c r="A403" t="s">
        <v>1034</v>
      </c>
      <c r="B403" t="s">
        <v>1035</v>
      </c>
      <c r="C403" t="s">
        <v>982</v>
      </c>
      <c r="D403" t="s">
        <v>1005</v>
      </c>
      <c r="E403">
        <v>59</v>
      </c>
      <c r="F403" t="str">
        <f>IFERROR(INDEX(corres_pbs_variables!$A$1:$B$100,MATCH(tab_pbs[[#This Row],[libelle_produit]],corres_pbs_variables!$B$1:$B$100,0),1),"")</f>
        <v/>
      </c>
    </row>
    <row r="404" spans="1:6" hidden="1" x14ac:dyDescent="0.25">
      <c r="A404" t="s">
        <v>1034</v>
      </c>
      <c r="B404" t="s">
        <v>1035</v>
      </c>
      <c r="C404" t="s">
        <v>982</v>
      </c>
      <c r="D404" t="s">
        <v>1006</v>
      </c>
      <c r="E404">
        <v>59</v>
      </c>
      <c r="F404" t="str">
        <f>IFERROR(INDEX(corres_pbs_variables!$A$1:$B$100,MATCH(tab_pbs[[#This Row],[libelle_produit]],corres_pbs_variables!$B$1:$B$100,0),1),"")</f>
        <v/>
      </c>
    </row>
    <row r="405" spans="1:6" hidden="1" x14ac:dyDescent="0.25">
      <c r="A405" t="s">
        <v>1034</v>
      </c>
      <c r="B405" t="s">
        <v>1035</v>
      </c>
      <c r="C405" t="s">
        <v>982</v>
      </c>
      <c r="D405" t="s">
        <v>1007</v>
      </c>
      <c r="E405">
        <v>59</v>
      </c>
      <c r="F405" t="str">
        <f>IFERROR(INDEX(corres_pbs_variables!$A$1:$B$100,MATCH(tab_pbs[[#This Row],[libelle_produit]],corres_pbs_variables!$B$1:$B$100,0),1),"")</f>
        <v/>
      </c>
    </row>
    <row r="406" spans="1:6" hidden="1" x14ac:dyDescent="0.25">
      <c r="A406" t="s">
        <v>1034</v>
      </c>
      <c r="B406" t="s">
        <v>1035</v>
      </c>
      <c r="C406" t="s">
        <v>982</v>
      </c>
      <c r="D406" t="s">
        <v>1008</v>
      </c>
      <c r="E406">
        <v>59</v>
      </c>
      <c r="F406" t="str">
        <f>IFERROR(INDEX(corres_pbs_variables!$A$1:$B$100,MATCH(tab_pbs[[#This Row],[libelle_produit]],corres_pbs_variables!$B$1:$B$100,0),1),"")</f>
        <v/>
      </c>
    </row>
    <row r="407" spans="1:6" hidden="1" x14ac:dyDescent="0.25">
      <c r="A407" t="s">
        <v>1036</v>
      </c>
      <c r="B407" t="s">
        <v>1037</v>
      </c>
      <c r="C407" t="s">
        <v>982</v>
      </c>
      <c r="D407" t="s">
        <v>983</v>
      </c>
      <c r="E407">
        <v>365</v>
      </c>
      <c r="F407" t="str">
        <f>IFERROR(INDEX(corres_pbs_variables!$A$1:$B$100,MATCH(tab_pbs[[#This Row],[libelle_produit]],corres_pbs_variables!$B$1:$B$100,0),1),"")</f>
        <v/>
      </c>
    </row>
    <row r="408" spans="1:6" hidden="1" x14ac:dyDescent="0.25">
      <c r="A408" t="s">
        <v>1036</v>
      </c>
      <c r="B408" t="s">
        <v>1037</v>
      </c>
      <c r="C408" t="s">
        <v>982</v>
      </c>
      <c r="D408" t="s">
        <v>984</v>
      </c>
      <c r="E408">
        <v>388</v>
      </c>
      <c r="F408" t="str">
        <f>IFERROR(INDEX(corres_pbs_variables!$A$1:$B$100,MATCH(tab_pbs[[#This Row],[libelle_produit]],corres_pbs_variables!$B$1:$B$100,0),1),"")</f>
        <v/>
      </c>
    </row>
    <row r="409" spans="1:6" hidden="1" x14ac:dyDescent="0.25">
      <c r="A409" t="s">
        <v>1036</v>
      </c>
      <c r="B409" t="s">
        <v>1037</v>
      </c>
      <c r="C409" t="s">
        <v>982</v>
      </c>
      <c r="D409" t="s">
        <v>985</v>
      </c>
      <c r="E409">
        <v>389</v>
      </c>
      <c r="F409" t="str">
        <f>IFERROR(INDEX(corres_pbs_variables!$A$1:$B$100,MATCH(tab_pbs[[#This Row],[libelle_produit]],corres_pbs_variables!$B$1:$B$100,0),1),"")</f>
        <v/>
      </c>
    </row>
    <row r="410" spans="1:6" hidden="1" x14ac:dyDescent="0.25">
      <c r="A410" t="s">
        <v>1036</v>
      </c>
      <c r="B410" t="s">
        <v>1037</v>
      </c>
      <c r="C410" t="s">
        <v>982</v>
      </c>
      <c r="D410" t="s">
        <v>986</v>
      </c>
      <c r="E410">
        <v>380</v>
      </c>
      <c r="F410" t="str">
        <f>IFERROR(INDEX(corres_pbs_variables!$A$1:$B$100,MATCH(tab_pbs[[#This Row],[libelle_produit]],corres_pbs_variables!$B$1:$B$100,0),1),"")</f>
        <v/>
      </c>
    </row>
    <row r="411" spans="1:6" hidden="1" x14ac:dyDescent="0.25">
      <c r="A411" t="s">
        <v>1036</v>
      </c>
      <c r="B411" t="s">
        <v>1037</v>
      </c>
      <c r="C411" t="s">
        <v>982</v>
      </c>
      <c r="D411" t="s">
        <v>987</v>
      </c>
      <c r="E411">
        <v>405</v>
      </c>
      <c r="F411" t="str">
        <f>IFERROR(INDEX(corres_pbs_variables!$A$1:$B$100,MATCH(tab_pbs[[#This Row],[libelle_produit]],corres_pbs_variables!$B$1:$B$100,0),1),"")</f>
        <v/>
      </c>
    </row>
    <row r="412" spans="1:6" hidden="1" x14ac:dyDescent="0.25">
      <c r="A412" t="s">
        <v>1036</v>
      </c>
      <c r="B412" t="s">
        <v>1037</v>
      </c>
      <c r="C412" t="s">
        <v>982</v>
      </c>
      <c r="D412" t="s">
        <v>988</v>
      </c>
      <c r="E412">
        <v>379</v>
      </c>
      <c r="F412" t="str">
        <f>IFERROR(INDEX(corres_pbs_variables!$A$1:$B$100,MATCH(tab_pbs[[#This Row],[libelle_produit]],corres_pbs_variables!$B$1:$B$100,0),1),"")</f>
        <v/>
      </c>
    </row>
    <row r="413" spans="1:6" hidden="1" x14ac:dyDescent="0.25">
      <c r="A413" t="s">
        <v>1036</v>
      </c>
      <c r="B413" t="s">
        <v>1037</v>
      </c>
      <c r="C413" t="s">
        <v>982</v>
      </c>
      <c r="D413" t="s">
        <v>989</v>
      </c>
      <c r="E413">
        <v>373</v>
      </c>
      <c r="F413" t="str">
        <f>IFERROR(INDEX(corres_pbs_variables!$A$1:$B$100,MATCH(tab_pbs[[#This Row],[libelle_produit]],corres_pbs_variables!$B$1:$B$100,0),1),"")</f>
        <v/>
      </c>
    </row>
    <row r="414" spans="1:6" hidden="1" x14ac:dyDescent="0.25">
      <c r="A414" t="s">
        <v>1036</v>
      </c>
      <c r="B414" t="s">
        <v>1037</v>
      </c>
      <c r="C414" t="s">
        <v>982</v>
      </c>
      <c r="D414" t="s">
        <v>990</v>
      </c>
      <c r="E414">
        <v>381</v>
      </c>
      <c r="F414" t="str">
        <f>IFERROR(INDEX(corres_pbs_variables!$A$1:$B$100,MATCH(tab_pbs[[#This Row],[libelle_produit]],corres_pbs_variables!$B$1:$B$100,0),1),"")</f>
        <v/>
      </c>
    </row>
    <row r="415" spans="1:6" hidden="1" x14ac:dyDescent="0.25">
      <c r="A415" t="s">
        <v>1036</v>
      </c>
      <c r="B415" t="s">
        <v>1037</v>
      </c>
      <c r="C415" t="s">
        <v>982</v>
      </c>
      <c r="D415" t="s">
        <v>991</v>
      </c>
      <c r="E415">
        <v>375</v>
      </c>
      <c r="F415" t="str">
        <f>IFERROR(INDEX(corres_pbs_variables!$A$1:$B$100,MATCH(tab_pbs[[#This Row],[libelle_produit]],corres_pbs_variables!$B$1:$B$100,0),1),"")</f>
        <v/>
      </c>
    </row>
    <row r="416" spans="1:6" hidden="1" x14ac:dyDescent="0.25">
      <c r="A416" t="s">
        <v>1036</v>
      </c>
      <c r="B416" t="s">
        <v>1037</v>
      </c>
      <c r="C416" t="s">
        <v>982</v>
      </c>
      <c r="D416" t="s">
        <v>992</v>
      </c>
      <c r="E416">
        <v>390</v>
      </c>
      <c r="F416" t="str">
        <f>IFERROR(INDEX(corres_pbs_variables!$A$1:$B$100,MATCH(tab_pbs[[#This Row],[libelle_produit]],corres_pbs_variables!$B$1:$B$100,0),1),"")</f>
        <v/>
      </c>
    </row>
    <row r="417" spans="1:6" hidden="1" x14ac:dyDescent="0.25">
      <c r="A417" t="s">
        <v>1036</v>
      </c>
      <c r="B417" t="s">
        <v>1037</v>
      </c>
      <c r="C417" t="s">
        <v>982</v>
      </c>
      <c r="D417" t="s">
        <v>993</v>
      </c>
      <c r="E417">
        <v>394</v>
      </c>
      <c r="F417" t="str">
        <f>IFERROR(INDEX(corres_pbs_variables!$A$1:$B$100,MATCH(tab_pbs[[#This Row],[libelle_produit]],corres_pbs_variables!$B$1:$B$100,0),1),"")</f>
        <v/>
      </c>
    </row>
    <row r="418" spans="1:6" hidden="1" x14ac:dyDescent="0.25">
      <c r="A418" t="s">
        <v>1036</v>
      </c>
      <c r="B418" t="s">
        <v>1037</v>
      </c>
      <c r="C418" t="s">
        <v>982</v>
      </c>
      <c r="D418" t="s">
        <v>994</v>
      </c>
      <c r="E418">
        <v>462</v>
      </c>
      <c r="F418" t="str">
        <f>IFERROR(INDEX(corres_pbs_variables!$A$1:$B$100,MATCH(tab_pbs[[#This Row],[libelle_produit]],corres_pbs_variables!$B$1:$B$100,0),1),"")</f>
        <v/>
      </c>
    </row>
    <row r="419" spans="1:6" hidden="1" x14ac:dyDescent="0.25">
      <c r="A419" t="s">
        <v>1036</v>
      </c>
      <c r="B419" t="s">
        <v>1037</v>
      </c>
      <c r="C419" t="s">
        <v>982</v>
      </c>
      <c r="D419" t="s">
        <v>995</v>
      </c>
      <c r="E419">
        <v>381</v>
      </c>
      <c r="F419" t="str">
        <f>IFERROR(INDEX(corres_pbs_variables!$A$1:$B$100,MATCH(tab_pbs[[#This Row],[libelle_produit]],corres_pbs_variables!$B$1:$B$100,0),1),"")</f>
        <v/>
      </c>
    </row>
    <row r="420" spans="1:6" hidden="1" x14ac:dyDescent="0.25">
      <c r="A420" t="s">
        <v>1036</v>
      </c>
      <c r="B420" t="s">
        <v>1037</v>
      </c>
      <c r="C420" t="s">
        <v>982</v>
      </c>
      <c r="D420" t="s">
        <v>996</v>
      </c>
      <c r="E420">
        <v>386</v>
      </c>
      <c r="F420" t="str">
        <f>IFERROR(INDEX(corres_pbs_variables!$A$1:$B$100,MATCH(tab_pbs[[#This Row],[libelle_produit]],corres_pbs_variables!$B$1:$B$100,0),1),"")</f>
        <v/>
      </c>
    </row>
    <row r="421" spans="1:6" hidden="1" x14ac:dyDescent="0.25">
      <c r="A421" t="s">
        <v>1036</v>
      </c>
      <c r="B421" t="s">
        <v>1037</v>
      </c>
      <c r="C421" t="s">
        <v>982</v>
      </c>
      <c r="D421" t="s">
        <v>997</v>
      </c>
      <c r="E421">
        <v>316</v>
      </c>
      <c r="F421" t="str">
        <f>IFERROR(INDEX(corres_pbs_variables!$A$1:$B$100,MATCH(tab_pbs[[#This Row],[libelle_produit]],corres_pbs_variables!$B$1:$B$100,0),1),"")</f>
        <v/>
      </c>
    </row>
    <row r="422" spans="1:6" hidden="1" x14ac:dyDescent="0.25">
      <c r="A422" t="s">
        <v>1036</v>
      </c>
      <c r="B422" t="s">
        <v>1037</v>
      </c>
      <c r="C422" t="s">
        <v>982</v>
      </c>
      <c r="D422" t="s">
        <v>998</v>
      </c>
      <c r="E422">
        <v>355</v>
      </c>
      <c r="F422" t="str">
        <f>IFERROR(INDEX(corres_pbs_variables!$A$1:$B$100,MATCH(tab_pbs[[#This Row],[libelle_produit]],corres_pbs_variables!$B$1:$B$100,0),1),"")</f>
        <v/>
      </c>
    </row>
    <row r="423" spans="1:6" hidden="1" x14ac:dyDescent="0.25">
      <c r="A423" t="s">
        <v>1036</v>
      </c>
      <c r="B423" t="s">
        <v>1037</v>
      </c>
      <c r="C423" t="s">
        <v>982</v>
      </c>
      <c r="D423" t="s">
        <v>999</v>
      </c>
      <c r="E423">
        <v>380</v>
      </c>
      <c r="F423" t="str">
        <f>IFERROR(INDEX(corres_pbs_variables!$A$1:$B$100,MATCH(tab_pbs[[#This Row],[libelle_produit]],corres_pbs_variables!$B$1:$B$100,0),1),"")</f>
        <v/>
      </c>
    </row>
    <row r="424" spans="1:6" hidden="1" x14ac:dyDescent="0.25">
      <c r="A424" t="s">
        <v>1036</v>
      </c>
      <c r="B424" t="s">
        <v>1037</v>
      </c>
      <c r="C424" t="s">
        <v>982</v>
      </c>
      <c r="D424" t="s">
        <v>1000</v>
      </c>
      <c r="E424">
        <v>352</v>
      </c>
      <c r="F424" t="str">
        <f>IFERROR(INDEX(corres_pbs_variables!$A$1:$B$100,MATCH(tab_pbs[[#This Row],[libelle_produit]],corres_pbs_variables!$B$1:$B$100,0),1),"")</f>
        <v/>
      </c>
    </row>
    <row r="425" spans="1:6" hidden="1" x14ac:dyDescent="0.25">
      <c r="A425" t="s">
        <v>1036</v>
      </c>
      <c r="B425" t="s">
        <v>1037</v>
      </c>
      <c r="C425" t="s">
        <v>982</v>
      </c>
      <c r="D425" t="s">
        <v>20</v>
      </c>
      <c r="E425">
        <v>396</v>
      </c>
      <c r="F425" t="str">
        <f>IFERROR(INDEX(corres_pbs_variables!$A$1:$B$100,MATCH(tab_pbs[[#This Row],[libelle_produit]],corres_pbs_variables!$B$1:$B$100,0),1),"")</f>
        <v/>
      </c>
    </row>
    <row r="426" spans="1:6" hidden="1" x14ac:dyDescent="0.25">
      <c r="A426" t="s">
        <v>1036</v>
      </c>
      <c r="B426" t="s">
        <v>1037</v>
      </c>
      <c r="C426" t="s">
        <v>982</v>
      </c>
      <c r="D426" t="s">
        <v>1001</v>
      </c>
      <c r="E426">
        <v>406</v>
      </c>
      <c r="F426" t="str">
        <f>IFERROR(INDEX(corres_pbs_variables!$A$1:$B$100,MATCH(tab_pbs[[#This Row],[libelle_produit]],corres_pbs_variables!$B$1:$B$100,0),1),"")</f>
        <v/>
      </c>
    </row>
    <row r="427" spans="1:6" hidden="1" x14ac:dyDescent="0.25">
      <c r="A427" t="s">
        <v>1036</v>
      </c>
      <c r="B427" t="s">
        <v>1037</v>
      </c>
      <c r="C427" t="s">
        <v>982</v>
      </c>
      <c r="D427" t="s">
        <v>1002</v>
      </c>
      <c r="E427">
        <v>352</v>
      </c>
      <c r="F427" t="str">
        <f>IFERROR(INDEX(corres_pbs_variables!$A$1:$B$100,MATCH(tab_pbs[[#This Row],[libelle_produit]],corres_pbs_variables!$B$1:$B$100,0),1),"")</f>
        <v/>
      </c>
    </row>
    <row r="428" spans="1:6" hidden="1" x14ac:dyDescent="0.25">
      <c r="A428" t="s">
        <v>1036</v>
      </c>
      <c r="B428" t="s">
        <v>1037</v>
      </c>
      <c r="C428" t="s">
        <v>982</v>
      </c>
      <c r="D428" t="s">
        <v>1003</v>
      </c>
      <c r="E428">
        <v>108</v>
      </c>
      <c r="F428" t="str">
        <f>IFERROR(INDEX(corres_pbs_variables!$A$1:$B$100,MATCH(tab_pbs[[#This Row],[libelle_produit]],corres_pbs_variables!$B$1:$B$100,0),1),"")</f>
        <v/>
      </c>
    </row>
    <row r="429" spans="1:6" hidden="1" x14ac:dyDescent="0.25">
      <c r="A429" t="s">
        <v>1036</v>
      </c>
      <c r="B429" t="s">
        <v>1037</v>
      </c>
      <c r="C429" t="s">
        <v>982</v>
      </c>
      <c r="D429" t="s">
        <v>1004</v>
      </c>
      <c r="E429">
        <v>151</v>
      </c>
      <c r="F429" t="str">
        <f>IFERROR(INDEX(corres_pbs_variables!$A$1:$B$100,MATCH(tab_pbs[[#This Row],[libelle_produit]],corres_pbs_variables!$B$1:$B$100,0),1),"")</f>
        <v/>
      </c>
    </row>
    <row r="430" spans="1:6" hidden="1" x14ac:dyDescent="0.25">
      <c r="A430" t="s">
        <v>1036</v>
      </c>
      <c r="B430" t="s">
        <v>1037</v>
      </c>
      <c r="C430" t="s">
        <v>982</v>
      </c>
      <c r="D430" t="s">
        <v>1005</v>
      </c>
      <c r="E430">
        <v>151</v>
      </c>
      <c r="F430" t="str">
        <f>IFERROR(INDEX(corres_pbs_variables!$A$1:$B$100,MATCH(tab_pbs[[#This Row],[libelle_produit]],corres_pbs_variables!$B$1:$B$100,0),1),"")</f>
        <v/>
      </c>
    </row>
    <row r="431" spans="1:6" hidden="1" x14ac:dyDescent="0.25">
      <c r="A431" t="s">
        <v>1036</v>
      </c>
      <c r="B431" t="s">
        <v>1037</v>
      </c>
      <c r="C431" t="s">
        <v>982</v>
      </c>
      <c r="D431" t="s">
        <v>1006</v>
      </c>
      <c r="E431">
        <v>151</v>
      </c>
      <c r="F431" t="str">
        <f>IFERROR(INDEX(corres_pbs_variables!$A$1:$B$100,MATCH(tab_pbs[[#This Row],[libelle_produit]],corres_pbs_variables!$B$1:$B$100,0),1),"")</f>
        <v/>
      </c>
    </row>
    <row r="432" spans="1:6" hidden="1" x14ac:dyDescent="0.25">
      <c r="A432" t="s">
        <v>1036</v>
      </c>
      <c r="B432" t="s">
        <v>1037</v>
      </c>
      <c r="C432" t="s">
        <v>982</v>
      </c>
      <c r="D432" t="s">
        <v>1007</v>
      </c>
      <c r="E432">
        <v>150</v>
      </c>
      <c r="F432" t="str">
        <f>IFERROR(INDEX(corres_pbs_variables!$A$1:$B$100,MATCH(tab_pbs[[#This Row],[libelle_produit]],corres_pbs_variables!$B$1:$B$100,0),1),"")</f>
        <v/>
      </c>
    </row>
    <row r="433" spans="1:6" hidden="1" x14ac:dyDescent="0.25">
      <c r="A433" t="s">
        <v>1036</v>
      </c>
      <c r="B433" t="s">
        <v>1037</v>
      </c>
      <c r="C433" t="s">
        <v>982</v>
      </c>
      <c r="D433" t="s">
        <v>1008</v>
      </c>
      <c r="E433">
        <v>150</v>
      </c>
      <c r="F433" t="str">
        <f>IFERROR(INDEX(corres_pbs_variables!$A$1:$B$100,MATCH(tab_pbs[[#This Row],[libelle_produit]],corres_pbs_variables!$B$1:$B$100,0),1),"")</f>
        <v/>
      </c>
    </row>
    <row r="434" spans="1:6" hidden="1" x14ac:dyDescent="0.25">
      <c r="A434" t="s">
        <v>1038</v>
      </c>
      <c r="B434" t="s">
        <v>1039</v>
      </c>
      <c r="C434" t="s">
        <v>982</v>
      </c>
      <c r="D434" t="s">
        <v>983</v>
      </c>
      <c r="E434">
        <v>519</v>
      </c>
      <c r="F434" t="str">
        <f>IFERROR(INDEX(corres_pbs_variables!$A$1:$B$100,MATCH(tab_pbs[[#This Row],[libelle_produit]],corres_pbs_variables!$B$1:$B$100,0),1),"")</f>
        <v>nb_chevres</v>
      </c>
    </row>
    <row r="435" spans="1:6" hidden="1" x14ac:dyDescent="0.25">
      <c r="A435" t="s">
        <v>1038</v>
      </c>
      <c r="B435" t="s">
        <v>1039</v>
      </c>
      <c r="C435" t="s">
        <v>982</v>
      </c>
      <c r="D435" t="s">
        <v>984</v>
      </c>
      <c r="E435">
        <v>519</v>
      </c>
      <c r="F435" t="str">
        <f>IFERROR(INDEX(corres_pbs_variables!$A$1:$B$100,MATCH(tab_pbs[[#This Row],[libelle_produit]],corres_pbs_variables!$B$1:$B$100,0),1),"")</f>
        <v>nb_chevres</v>
      </c>
    </row>
    <row r="436" spans="1:6" hidden="1" x14ac:dyDescent="0.25">
      <c r="A436" t="s">
        <v>1038</v>
      </c>
      <c r="B436" t="s">
        <v>1039</v>
      </c>
      <c r="C436" t="s">
        <v>982</v>
      </c>
      <c r="D436" t="s">
        <v>985</v>
      </c>
      <c r="E436">
        <v>519</v>
      </c>
      <c r="F436" t="str">
        <f>IFERROR(INDEX(corres_pbs_variables!$A$1:$B$100,MATCH(tab_pbs[[#This Row],[libelle_produit]],corres_pbs_variables!$B$1:$B$100,0),1),"")</f>
        <v>nb_chevres</v>
      </c>
    </row>
    <row r="437" spans="1:6" hidden="1" x14ac:dyDescent="0.25">
      <c r="A437" t="s">
        <v>1038</v>
      </c>
      <c r="B437" t="s">
        <v>1039</v>
      </c>
      <c r="C437" t="s">
        <v>982</v>
      </c>
      <c r="D437" t="s">
        <v>986</v>
      </c>
      <c r="E437">
        <v>519</v>
      </c>
      <c r="F437" t="str">
        <f>IFERROR(INDEX(corres_pbs_variables!$A$1:$B$100,MATCH(tab_pbs[[#This Row],[libelle_produit]],corres_pbs_variables!$B$1:$B$100,0),1),"")</f>
        <v>nb_chevres</v>
      </c>
    </row>
    <row r="438" spans="1:6" hidden="1" x14ac:dyDescent="0.25">
      <c r="A438" t="s">
        <v>1038</v>
      </c>
      <c r="B438" t="s">
        <v>1039</v>
      </c>
      <c r="C438" t="s">
        <v>982</v>
      </c>
      <c r="D438" t="s">
        <v>987</v>
      </c>
      <c r="E438">
        <v>571</v>
      </c>
      <c r="F438" t="str">
        <f>IFERROR(INDEX(corres_pbs_variables!$A$1:$B$100,MATCH(tab_pbs[[#This Row],[libelle_produit]],corres_pbs_variables!$B$1:$B$100,0),1),"")</f>
        <v>nb_chevres</v>
      </c>
    </row>
    <row r="439" spans="1:6" hidden="1" x14ac:dyDescent="0.25">
      <c r="A439" t="s">
        <v>1038</v>
      </c>
      <c r="B439" t="s">
        <v>1039</v>
      </c>
      <c r="C439" t="s">
        <v>982</v>
      </c>
      <c r="D439" t="s">
        <v>988</v>
      </c>
      <c r="E439">
        <v>519</v>
      </c>
      <c r="F439" t="str">
        <f>IFERROR(INDEX(corres_pbs_variables!$A$1:$B$100,MATCH(tab_pbs[[#This Row],[libelle_produit]],corres_pbs_variables!$B$1:$B$100,0),1),"")</f>
        <v>nb_chevres</v>
      </c>
    </row>
    <row r="440" spans="1:6" hidden="1" x14ac:dyDescent="0.25">
      <c r="A440" t="s">
        <v>1038</v>
      </c>
      <c r="B440" t="s">
        <v>1039</v>
      </c>
      <c r="C440" t="s">
        <v>982</v>
      </c>
      <c r="D440" t="s">
        <v>989</v>
      </c>
      <c r="E440">
        <v>519</v>
      </c>
      <c r="F440" t="str">
        <f>IFERROR(INDEX(corres_pbs_variables!$A$1:$B$100,MATCH(tab_pbs[[#This Row],[libelle_produit]],corres_pbs_variables!$B$1:$B$100,0),1),"")</f>
        <v>nb_chevres</v>
      </c>
    </row>
    <row r="441" spans="1:6" hidden="1" x14ac:dyDescent="0.25">
      <c r="A441" t="s">
        <v>1038</v>
      </c>
      <c r="B441" t="s">
        <v>1039</v>
      </c>
      <c r="C441" t="s">
        <v>982</v>
      </c>
      <c r="D441" t="s">
        <v>990</v>
      </c>
      <c r="E441">
        <v>519</v>
      </c>
      <c r="F441" t="str">
        <f>IFERROR(INDEX(corres_pbs_variables!$A$1:$B$100,MATCH(tab_pbs[[#This Row],[libelle_produit]],corres_pbs_variables!$B$1:$B$100,0),1),"")</f>
        <v>nb_chevres</v>
      </c>
    </row>
    <row r="442" spans="1:6" hidden="1" x14ac:dyDescent="0.25">
      <c r="A442" t="s">
        <v>1038</v>
      </c>
      <c r="B442" t="s">
        <v>1039</v>
      </c>
      <c r="C442" t="s">
        <v>982</v>
      </c>
      <c r="D442" t="s">
        <v>991</v>
      </c>
      <c r="E442">
        <v>519</v>
      </c>
      <c r="F442" t="str">
        <f>IFERROR(INDEX(corres_pbs_variables!$A$1:$B$100,MATCH(tab_pbs[[#This Row],[libelle_produit]],corres_pbs_variables!$B$1:$B$100,0),1),"")</f>
        <v>nb_chevres</v>
      </c>
    </row>
    <row r="443" spans="1:6" hidden="1" x14ac:dyDescent="0.25">
      <c r="A443" t="s">
        <v>1038</v>
      </c>
      <c r="B443" t="s">
        <v>1039</v>
      </c>
      <c r="C443" t="s">
        <v>982</v>
      </c>
      <c r="D443" t="s">
        <v>992</v>
      </c>
      <c r="E443">
        <v>519</v>
      </c>
      <c r="F443" t="str">
        <f>IFERROR(INDEX(corres_pbs_variables!$A$1:$B$100,MATCH(tab_pbs[[#This Row],[libelle_produit]],corres_pbs_variables!$B$1:$B$100,0),1),"")</f>
        <v>nb_chevres</v>
      </c>
    </row>
    <row r="444" spans="1:6" hidden="1" x14ac:dyDescent="0.25">
      <c r="A444" t="s">
        <v>1038</v>
      </c>
      <c r="B444" t="s">
        <v>1039</v>
      </c>
      <c r="C444" t="s">
        <v>982</v>
      </c>
      <c r="D444" t="s">
        <v>993</v>
      </c>
      <c r="E444">
        <v>519</v>
      </c>
      <c r="F444" t="str">
        <f>IFERROR(INDEX(corres_pbs_variables!$A$1:$B$100,MATCH(tab_pbs[[#This Row],[libelle_produit]],corres_pbs_variables!$B$1:$B$100,0),1),"")</f>
        <v>nb_chevres</v>
      </c>
    </row>
    <row r="445" spans="1:6" hidden="1" x14ac:dyDescent="0.25">
      <c r="A445" t="s">
        <v>1038</v>
      </c>
      <c r="B445" t="s">
        <v>1039</v>
      </c>
      <c r="C445" t="s">
        <v>982</v>
      </c>
      <c r="D445" t="s">
        <v>994</v>
      </c>
      <c r="E445">
        <v>656</v>
      </c>
      <c r="F445" t="str">
        <f>IFERROR(INDEX(corres_pbs_variables!$A$1:$B$100,MATCH(tab_pbs[[#This Row],[libelle_produit]],corres_pbs_variables!$B$1:$B$100,0),1),"")</f>
        <v>nb_chevres</v>
      </c>
    </row>
    <row r="446" spans="1:6" hidden="1" x14ac:dyDescent="0.25">
      <c r="A446" t="s">
        <v>1038</v>
      </c>
      <c r="B446" t="s">
        <v>1039</v>
      </c>
      <c r="C446" t="s">
        <v>982</v>
      </c>
      <c r="D446" t="s">
        <v>995</v>
      </c>
      <c r="E446">
        <v>519</v>
      </c>
      <c r="F446" t="str">
        <f>IFERROR(INDEX(corres_pbs_variables!$A$1:$B$100,MATCH(tab_pbs[[#This Row],[libelle_produit]],corres_pbs_variables!$B$1:$B$100,0),1),"")</f>
        <v>nb_chevres</v>
      </c>
    </row>
    <row r="447" spans="1:6" hidden="1" x14ac:dyDescent="0.25">
      <c r="A447" t="s">
        <v>1038</v>
      </c>
      <c r="B447" t="s">
        <v>1039</v>
      </c>
      <c r="C447" t="s">
        <v>982</v>
      </c>
      <c r="D447" t="s">
        <v>996</v>
      </c>
      <c r="E447">
        <v>570</v>
      </c>
      <c r="F447" t="str">
        <f>IFERROR(INDEX(corres_pbs_variables!$A$1:$B$100,MATCH(tab_pbs[[#This Row],[libelle_produit]],corres_pbs_variables!$B$1:$B$100,0),1),"")</f>
        <v>nb_chevres</v>
      </c>
    </row>
    <row r="448" spans="1:6" hidden="1" x14ac:dyDescent="0.25">
      <c r="A448" t="s">
        <v>1038</v>
      </c>
      <c r="B448" t="s">
        <v>1039</v>
      </c>
      <c r="C448" t="s">
        <v>982</v>
      </c>
      <c r="D448" t="s">
        <v>997</v>
      </c>
      <c r="E448">
        <v>468</v>
      </c>
      <c r="F448" t="str">
        <f>IFERROR(INDEX(corres_pbs_variables!$A$1:$B$100,MATCH(tab_pbs[[#This Row],[libelle_produit]],corres_pbs_variables!$B$1:$B$100,0),1),"")</f>
        <v>nb_chevres</v>
      </c>
    </row>
    <row r="449" spans="1:6" hidden="1" x14ac:dyDescent="0.25">
      <c r="A449" t="s">
        <v>1038</v>
      </c>
      <c r="B449" t="s">
        <v>1039</v>
      </c>
      <c r="C449" t="s">
        <v>982</v>
      </c>
      <c r="D449" t="s">
        <v>998</v>
      </c>
      <c r="E449">
        <v>511</v>
      </c>
      <c r="F449" t="str">
        <f>IFERROR(INDEX(corres_pbs_variables!$A$1:$B$100,MATCH(tab_pbs[[#This Row],[libelle_produit]],corres_pbs_variables!$B$1:$B$100,0),1),"")</f>
        <v>nb_chevres</v>
      </c>
    </row>
    <row r="450" spans="1:6" hidden="1" x14ac:dyDescent="0.25">
      <c r="A450" t="s">
        <v>1038</v>
      </c>
      <c r="B450" t="s">
        <v>1039</v>
      </c>
      <c r="C450" t="s">
        <v>982</v>
      </c>
      <c r="D450" t="s">
        <v>999</v>
      </c>
      <c r="E450">
        <v>519</v>
      </c>
      <c r="F450" t="str">
        <f>IFERROR(INDEX(corres_pbs_variables!$A$1:$B$100,MATCH(tab_pbs[[#This Row],[libelle_produit]],corres_pbs_variables!$B$1:$B$100,0),1),"")</f>
        <v>nb_chevres</v>
      </c>
    </row>
    <row r="451" spans="1:6" hidden="1" x14ac:dyDescent="0.25">
      <c r="A451" t="s">
        <v>1038</v>
      </c>
      <c r="B451" t="s">
        <v>1039</v>
      </c>
      <c r="C451" t="s">
        <v>982</v>
      </c>
      <c r="D451" t="s">
        <v>1000</v>
      </c>
      <c r="E451">
        <v>473</v>
      </c>
      <c r="F451" t="str">
        <f>IFERROR(INDEX(corres_pbs_variables!$A$1:$B$100,MATCH(tab_pbs[[#This Row],[libelle_produit]],corres_pbs_variables!$B$1:$B$100,0),1),"")</f>
        <v>nb_chevres</v>
      </c>
    </row>
    <row r="452" spans="1:6" hidden="1" x14ac:dyDescent="0.25">
      <c r="A452" t="s">
        <v>1038</v>
      </c>
      <c r="B452" t="s">
        <v>1039</v>
      </c>
      <c r="C452" t="s">
        <v>982</v>
      </c>
      <c r="D452" t="s">
        <v>20</v>
      </c>
      <c r="E452">
        <v>519</v>
      </c>
      <c r="F452" t="str">
        <f>IFERROR(INDEX(corres_pbs_variables!$A$1:$B$100,MATCH(tab_pbs[[#This Row],[libelle_produit]],corres_pbs_variables!$B$1:$B$100,0),1),"")</f>
        <v>nb_chevres</v>
      </c>
    </row>
    <row r="453" spans="1:6" hidden="1" x14ac:dyDescent="0.25">
      <c r="A453" t="s">
        <v>1038</v>
      </c>
      <c r="B453" t="s">
        <v>1039</v>
      </c>
      <c r="C453" t="s">
        <v>982</v>
      </c>
      <c r="D453" t="s">
        <v>1001</v>
      </c>
      <c r="E453">
        <v>519</v>
      </c>
      <c r="F453" t="str">
        <f>IFERROR(INDEX(corres_pbs_variables!$A$1:$B$100,MATCH(tab_pbs[[#This Row],[libelle_produit]],corres_pbs_variables!$B$1:$B$100,0),1),"")</f>
        <v>nb_chevres</v>
      </c>
    </row>
    <row r="454" spans="1:6" hidden="1" x14ac:dyDescent="0.25">
      <c r="A454" t="s">
        <v>1038</v>
      </c>
      <c r="B454" t="s">
        <v>1039</v>
      </c>
      <c r="C454" t="s">
        <v>982</v>
      </c>
      <c r="D454" t="s">
        <v>1002</v>
      </c>
      <c r="E454">
        <v>519</v>
      </c>
      <c r="F454" t="str">
        <f>IFERROR(INDEX(corres_pbs_variables!$A$1:$B$100,MATCH(tab_pbs[[#This Row],[libelle_produit]],corres_pbs_variables!$B$1:$B$100,0),1),"")</f>
        <v>nb_chevres</v>
      </c>
    </row>
    <row r="455" spans="1:6" hidden="1" x14ac:dyDescent="0.25">
      <c r="A455" t="s">
        <v>1038</v>
      </c>
      <c r="B455" t="s">
        <v>1039</v>
      </c>
      <c r="C455" t="s">
        <v>982</v>
      </c>
      <c r="D455" t="s">
        <v>1003</v>
      </c>
      <c r="E455">
        <v>270</v>
      </c>
      <c r="F455" t="str">
        <f>IFERROR(INDEX(corres_pbs_variables!$A$1:$B$100,MATCH(tab_pbs[[#This Row],[libelle_produit]],corres_pbs_variables!$B$1:$B$100,0),1),"")</f>
        <v>nb_chevres</v>
      </c>
    </row>
    <row r="456" spans="1:6" hidden="1" x14ac:dyDescent="0.25">
      <c r="A456" t="s">
        <v>1038</v>
      </c>
      <c r="B456" t="s">
        <v>1039</v>
      </c>
      <c r="C456" t="s">
        <v>982</v>
      </c>
      <c r="D456" t="s">
        <v>1004</v>
      </c>
      <c r="E456">
        <v>149</v>
      </c>
      <c r="F456" t="str">
        <f>IFERROR(INDEX(corres_pbs_variables!$A$1:$B$100,MATCH(tab_pbs[[#This Row],[libelle_produit]],corres_pbs_variables!$B$1:$B$100,0),1),"")</f>
        <v>nb_chevres</v>
      </c>
    </row>
    <row r="457" spans="1:6" hidden="1" x14ac:dyDescent="0.25">
      <c r="A457" t="s">
        <v>1038</v>
      </c>
      <c r="B457" t="s">
        <v>1039</v>
      </c>
      <c r="C457" t="s">
        <v>982</v>
      </c>
      <c r="D457" t="s">
        <v>1005</v>
      </c>
      <c r="E457">
        <v>149</v>
      </c>
      <c r="F457" t="str">
        <f>IFERROR(INDEX(corres_pbs_variables!$A$1:$B$100,MATCH(tab_pbs[[#This Row],[libelle_produit]],corres_pbs_variables!$B$1:$B$100,0),1),"")</f>
        <v>nb_chevres</v>
      </c>
    </row>
    <row r="458" spans="1:6" hidden="1" x14ac:dyDescent="0.25">
      <c r="A458" t="s">
        <v>1038</v>
      </c>
      <c r="B458" t="s">
        <v>1039</v>
      </c>
      <c r="C458" t="s">
        <v>982</v>
      </c>
      <c r="D458" t="s">
        <v>1006</v>
      </c>
      <c r="E458">
        <v>149</v>
      </c>
      <c r="F458" t="str">
        <f>IFERROR(INDEX(corres_pbs_variables!$A$1:$B$100,MATCH(tab_pbs[[#This Row],[libelle_produit]],corres_pbs_variables!$B$1:$B$100,0),1),"")</f>
        <v>nb_chevres</v>
      </c>
    </row>
    <row r="459" spans="1:6" hidden="1" x14ac:dyDescent="0.25">
      <c r="A459" t="s">
        <v>1038</v>
      </c>
      <c r="B459" t="s">
        <v>1039</v>
      </c>
      <c r="C459" t="s">
        <v>982</v>
      </c>
      <c r="D459" t="s">
        <v>1007</v>
      </c>
      <c r="E459">
        <v>149</v>
      </c>
      <c r="F459" t="str">
        <f>IFERROR(INDEX(corres_pbs_variables!$A$1:$B$100,MATCH(tab_pbs[[#This Row],[libelle_produit]],corres_pbs_variables!$B$1:$B$100,0),1),"")</f>
        <v>nb_chevres</v>
      </c>
    </row>
    <row r="460" spans="1:6" hidden="1" x14ac:dyDescent="0.25">
      <c r="A460" t="s">
        <v>1038</v>
      </c>
      <c r="B460" t="s">
        <v>1039</v>
      </c>
      <c r="C460" t="s">
        <v>982</v>
      </c>
      <c r="D460" t="s">
        <v>1008</v>
      </c>
      <c r="E460">
        <v>149</v>
      </c>
      <c r="F460" t="str">
        <f>IFERROR(INDEX(corres_pbs_variables!$A$1:$B$100,MATCH(tab_pbs[[#This Row],[libelle_produit]],corres_pbs_variables!$B$1:$B$100,0),1),"")</f>
        <v>nb_chevres</v>
      </c>
    </row>
    <row r="461" spans="1:6" hidden="1" x14ac:dyDescent="0.25">
      <c r="A461" t="s">
        <v>1040</v>
      </c>
      <c r="B461" t="s">
        <v>1041</v>
      </c>
      <c r="C461" t="s">
        <v>982</v>
      </c>
      <c r="D461" t="s">
        <v>983</v>
      </c>
      <c r="E461">
        <v>30</v>
      </c>
      <c r="F461" t="str">
        <f>IFERROR(INDEX(corres_pbs_variables!$A$1:$B$100,MATCH(tab_pbs[[#This Row],[libelle_produit]],corres_pbs_variables!$B$1:$B$100,0),1),"")</f>
        <v/>
      </c>
    </row>
    <row r="462" spans="1:6" hidden="1" x14ac:dyDescent="0.25">
      <c r="A462" t="s">
        <v>1040</v>
      </c>
      <c r="B462" t="s">
        <v>1041</v>
      </c>
      <c r="C462" t="s">
        <v>982</v>
      </c>
      <c r="D462" t="s">
        <v>984</v>
      </c>
      <c r="E462">
        <v>30</v>
      </c>
      <c r="F462" t="str">
        <f>IFERROR(INDEX(corres_pbs_variables!$A$1:$B$100,MATCH(tab_pbs[[#This Row],[libelle_produit]],corres_pbs_variables!$B$1:$B$100,0),1),"")</f>
        <v/>
      </c>
    </row>
    <row r="463" spans="1:6" hidden="1" x14ac:dyDescent="0.25">
      <c r="A463" t="s">
        <v>1040</v>
      </c>
      <c r="B463" t="s">
        <v>1041</v>
      </c>
      <c r="C463" t="s">
        <v>982</v>
      </c>
      <c r="D463" t="s">
        <v>985</v>
      </c>
      <c r="E463">
        <v>30</v>
      </c>
      <c r="F463" t="str">
        <f>IFERROR(INDEX(corres_pbs_variables!$A$1:$B$100,MATCH(tab_pbs[[#This Row],[libelle_produit]],corres_pbs_variables!$B$1:$B$100,0),1),"")</f>
        <v/>
      </c>
    </row>
    <row r="464" spans="1:6" hidden="1" x14ac:dyDescent="0.25">
      <c r="A464" t="s">
        <v>1040</v>
      </c>
      <c r="B464" t="s">
        <v>1041</v>
      </c>
      <c r="C464" t="s">
        <v>982</v>
      </c>
      <c r="D464" t="s">
        <v>986</v>
      </c>
      <c r="E464">
        <v>30</v>
      </c>
      <c r="F464" t="str">
        <f>IFERROR(INDEX(corres_pbs_variables!$A$1:$B$100,MATCH(tab_pbs[[#This Row],[libelle_produit]],corres_pbs_variables!$B$1:$B$100,0),1),"")</f>
        <v/>
      </c>
    </row>
    <row r="465" spans="1:6" hidden="1" x14ac:dyDescent="0.25">
      <c r="A465" t="s">
        <v>1040</v>
      </c>
      <c r="B465" t="s">
        <v>1041</v>
      </c>
      <c r="C465" t="s">
        <v>982</v>
      </c>
      <c r="D465" t="s">
        <v>987</v>
      </c>
      <c r="E465">
        <v>30</v>
      </c>
      <c r="F465" t="str">
        <f>IFERROR(INDEX(corres_pbs_variables!$A$1:$B$100,MATCH(tab_pbs[[#This Row],[libelle_produit]],corres_pbs_variables!$B$1:$B$100,0),1),"")</f>
        <v/>
      </c>
    </row>
    <row r="466" spans="1:6" hidden="1" x14ac:dyDescent="0.25">
      <c r="A466" t="s">
        <v>1040</v>
      </c>
      <c r="B466" t="s">
        <v>1041</v>
      </c>
      <c r="C466" t="s">
        <v>982</v>
      </c>
      <c r="D466" t="s">
        <v>988</v>
      </c>
      <c r="E466">
        <v>30</v>
      </c>
      <c r="F466" t="str">
        <f>IFERROR(INDEX(corres_pbs_variables!$A$1:$B$100,MATCH(tab_pbs[[#This Row],[libelle_produit]],corres_pbs_variables!$B$1:$B$100,0),1),"")</f>
        <v/>
      </c>
    </row>
    <row r="467" spans="1:6" hidden="1" x14ac:dyDescent="0.25">
      <c r="A467" t="s">
        <v>1040</v>
      </c>
      <c r="B467" t="s">
        <v>1041</v>
      </c>
      <c r="C467" t="s">
        <v>982</v>
      </c>
      <c r="D467" t="s">
        <v>989</v>
      </c>
      <c r="E467">
        <v>30</v>
      </c>
      <c r="F467" t="str">
        <f>IFERROR(INDEX(corres_pbs_variables!$A$1:$B$100,MATCH(tab_pbs[[#This Row],[libelle_produit]],corres_pbs_variables!$B$1:$B$100,0),1),"")</f>
        <v/>
      </c>
    </row>
    <row r="468" spans="1:6" hidden="1" x14ac:dyDescent="0.25">
      <c r="A468" t="s">
        <v>1040</v>
      </c>
      <c r="B468" t="s">
        <v>1041</v>
      </c>
      <c r="C468" t="s">
        <v>982</v>
      </c>
      <c r="D468" t="s">
        <v>990</v>
      </c>
      <c r="E468">
        <v>30</v>
      </c>
      <c r="F468" t="str">
        <f>IFERROR(INDEX(corres_pbs_variables!$A$1:$B$100,MATCH(tab_pbs[[#This Row],[libelle_produit]],corres_pbs_variables!$B$1:$B$100,0),1),"")</f>
        <v/>
      </c>
    </row>
    <row r="469" spans="1:6" hidden="1" x14ac:dyDescent="0.25">
      <c r="A469" t="s">
        <v>1040</v>
      </c>
      <c r="B469" t="s">
        <v>1041</v>
      </c>
      <c r="C469" t="s">
        <v>982</v>
      </c>
      <c r="D469" t="s">
        <v>991</v>
      </c>
      <c r="E469">
        <v>30</v>
      </c>
      <c r="F469" t="str">
        <f>IFERROR(INDEX(corres_pbs_variables!$A$1:$B$100,MATCH(tab_pbs[[#This Row],[libelle_produit]],corres_pbs_variables!$B$1:$B$100,0),1),"")</f>
        <v/>
      </c>
    </row>
    <row r="470" spans="1:6" hidden="1" x14ac:dyDescent="0.25">
      <c r="A470" t="s">
        <v>1040</v>
      </c>
      <c r="B470" t="s">
        <v>1041</v>
      </c>
      <c r="C470" t="s">
        <v>982</v>
      </c>
      <c r="D470" t="s">
        <v>992</v>
      </c>
      <c r="E470">
        <v>30</v>
      </c>
      <c r="F470" t="str">
        <f>IFERROR(INDEX(corres_pbs_variables!$A$1:$B$100,MATCH(tab_pbs[[#This Row],[libelle_produit]],corres_pbs_variables!$B$1:$B$100,0),1),"")</f>
        <v/>
      </c>
    </row>
    <row r="471" spans="1:6" hidden="1" x14ac:dyDescent="0.25">
      <c r="A471" t="s">
        <v>1040</v>
      </c>
      <c r="B471" t="s">
        <v>1041</v>
      </c>
      <c r="C471" t="s">
        <v>982</v>
      </c>
      <c r="D471" t="s">
        <v>993</v>
      </c>
      <c r="E471">
        <v>30</v>
      </c>
      <c r="F471" t="str">
        <f>IFERROR(INDEX(corres_pbs_variables!$A$1:$B$100,MATCH(tab_pbs[[#This Row],[libelle_produit]],corres_pbs_variables!$B$1:$B$100,0),1),"")</f>
        <v/>
      </c>
    </row>
    <row r="472" spans="1:6" hidden="1" x14ac:dyDescent="0.25">
      <c r="A472" t="s">
        <v>1040</v>
      </c>
      <c r="B472" t="s">
        <v>1041</v>
      </c>
      <c r="C472" t="s">
        <v>982</v>
      </c>
      <c r="D472" t="s">
        <v>994</v>
      </c>
      <c r="E472">
        <v>30</v>
      </c>
      <c r="F472" t="str">
        <f>IFERROR(INDEX(corres_pbs_variables!$A$1:$B$100,MATCH(tab_pbs[[#This Row],[libelle_produit]],corres_pbs_variables!$B$1:$B$100,0),1),"")</f>
        <v/>
      </c>
    </row>
    <row r="473" spans="1:6" hidden="1" x14ac:dyDescent="0.25">
      <c r="A473" t="s">
        <v>1040</v>
      </c>
      <c r="B473" t="s">
        <v>1041</v>
      </c>
      <c r="C473" t="s">
        <v>982</v>
      </c>
      <c r="D473" t="s">
        <v>995</v>
      </c>
      <c r="E473">
        <v>30</v>
      </c>
      <c r="F473" t="str">
        <f>IFERROR(INDEX(corres_pbs_variables!$A$1:$B$100,MATCH(tab_pbs[[#This Row],[libelle_produit]],corres_pbs_variables!$B$1:$B$100,0),1),"")</f>
        <v/>
      </c>
    </row>
    <row r="474" spans="1:6" hidden="1" x14ac:dyDescent="0.25">
      <c r="A474" t="s">
        <v>1040</v>
      </c>
      <c r="B474" t="s">
        <v>1041</v>
      </c>
      <c r="C474" t="s">
        <v>982</v>
      </c>
      <c r="D474" t="s">
        <v>996</v>
      </c>
      <c r="E474">
        <v>30</v>
      </c>
      <c r="F474" t="str">
        <f>IFERROR(INDEX(corres_pbs_variables!$A$1:$B$100,MATCH(tab_pbs[[#This Row],[libelle_produit]],corres_pbs_variables!$B$1:$B$100,0),1),"")</f>
        <v/>
      </c>
    </row>
    <row r="475" spans="1:6" hidden="1" x14ac:dyDescent="0.25">
      <c r="A475" t="s">
        <v>1040</v>
      </c>
      <c r="B475" t="s">
        <v>1041</v>
      </c>
      <c r="C475" t="s">
        <v>982</v>
      </c>
      <c r="D475" t="s">
        <v>997</v>
      </c>
      <c r="E475">
        <v>30</v>
      </c>
      <c r="F475" t="str">
        <f>IFERROR(INDEX(corres_pbs_variables!$A$1:$B$100,MATCH(tab_pbs[[#This Row],[libelle_produit]],corres_pbs_variables!$B$1:$B$100,0),1),"")</f>
        <v/>
      </c>
    </row>
    <row r="476" spans="1:6" hidden="1" x14ac:dyDescent="0.25">
      <c r="A476" t="s">
        <v>1040</v>
      </c>
      <c r="B476" t="s">
        <v>1041</v>
      </c>
      <c r="C476" t="s">
        <v>982</v>
      </c>
      <c r="D476" t="s">
        <v>998</v>
      </c>
      <c r="E476">
        <v>30</v>
      </c>
      <c r="F476" t="str">
        <f>IFERROR(INDEX(corres_pbs_variables!$A$1:$B$100,MATCH(tab_pbs[[#This Row],[libelle_produit]],corres_pbs_variables!$B$1:$B$100,0),1),"")</f>
        <v/>
      </c>
    </row>
    <row r="477" spans="1:6" hidden="1" x14ac:dyDescent="0.25">
      <c r="A477" t="s">
        <v>1040</v>
      </c>
      <c r="B477" t="s">
        <v>1041</v>
      </c>
      <c r="C477" t="s">
        <v>982</v>
      </c>
      <c r="D477" t="s">
        <v>999</v>
      </c>
      <c r="E477">
        <v>30</v>
      </c>
      <c r="F477" t="str">
        <f>IFERROR(INDEX(corres_pbs_variables!$A$1:$B$100,MATCH(tab_pbs[[#This Row],[libelle_produit]],corres_pbs_variables!$B$1:$B$100,0),1),"")</f>
        <v/>
      </c>
    </row>
    <row r="478" spans="1:6" hidden="1" x14ac:dyDescent="0.25">
      <c r="A478" t="s">
        <v>1040</v>
      </c>
      <c r="B478" t="s">
        <v>1041</v>
      </c>
      <c r="C478" t="s">
        <v>982</v>
      </c>
      <c r="D478" t="s">
        <v>1000</v>
      </c>
      <c r="E478">
        <v>30</v>
      </c>
      <c r="F478" t="str">
        <f>IFERROR(INDEX(corres_pbs_variables!$A$1:$B$100,MATCH(tab_pbs[[#This Row],[libelle_produit]],corres_pbs_variables!$B$1:$B$100,0),1),"")</f>
        <v/>
      </c>
    </row>
    <row r="479" spans="1:6" hidden="1" x14ac:dyDescent="0.25">
      <c r="A479" t="s">
        <v>1040</v>
      </c>
      <c r="B479" t="s">
        <v>1041</v>
      </c>
      <c r="C479" t="s">
        <v>982</v>
      </c>
      <c r="D479" t="s">
        <v>20</v>
      </c>
      <c r="E479">
        <v>30</v>
      </c>
      <c r="F479" t="str">
        <f>IFERROR(INDEX(corres_pbs_variables!$A$1:$B$100,MATCH(tab_pbs[[#This Row],[libelle_produit]],corres_pbs_variables!$B$1:$B$100,0),1),"")</f>
        <v/>
      </c>
    </row>
    <row r="480" spans="1:6" hidden="1" x14ac:dyDescent="0.25">
      <c r="A480" t="s">
        <v>1040</v>
      </c>
      <c r="B480" t="s">
        <v>1041</v>
      </c>
      <c r="C480" t="s">
        <v>982</v>
      </c>
      <c r="D480" t="s">
        <v>1001</v>
      </c>
      <c r="E480">
        <v>30</v>
      </c>
      <c r="F480" t="str">
        <f>IFERROR(INDEX(corres_pbs_variables!$A$1:$B$100,MATCH(tab_pbs[[#This Row],[libelle_produit]],corres_pbs_variables!$B$1:$B$100,0),1),"")</f>
        <v/>
      </c>
    </row>
    <row r="481" spans="1:6" hidden="1" x14ac:dyDescent="0.25">
      <c r="A481" t="s">
        <v>1040</v>
      </c>
      <c r="B481" t="s">
        <v>1041</v>
      </c>
      <c r="C481" t="s">
        <v>982</v>
      </c>
      <c r="D481" t="s">
        <v>1002</v>
      </c>
      <c r="E481">
        <v>30</v>
      </c>
      <c r="F481" t="str">
        <f>IFERROR(INDEX(corres_pbs_variables!$A$1:$B$100,MATCH(tab_pbs[[#This Row],[libelle_produit]],corres_pbs_variables!$B$1:$B$100,0),1),"")</f>
        <v/>
      </c>
    </row>
    <row r="482" spans="1:6" hidden="1" x14ac:dyDescent="0.25">
      <c r="A482" t="s">
        <v>1040</v>
      </c>
      <c r="B482" t="s">
        <v>1041</v>
      </c>
      <c r="C482" t="s">
        <v>982</v>
      </c>
      <c r="D482" t="s">
        <v>1003</v>
      </c>
      <c r="E482">
        <v>30</v>
      </c>
      <c r="F482" t="str">
        <f>IFERROR(INDEX(corres_pbs_variables!$A$1:$B$100,MATCH(tab_pbs[[#This Row],[libelle_produit]],corres_pbs_variables!$B$1:$B$100,0),1),"")</f>
        <v/>
      </c>
    </row>
    <row r="483" spans="1:6" hidden="1" x14ac:dyDescent="0.25">
      <c r="A483" t="s">
        <v>1040</v>
      </c>
      <c r="B483" t="s">
        <v>1041</v>
      </c>
      <c r="C483" t="s">
        <v>982</v>
      </c>
      <c r="D483" t="s">
        <v>1004</v>
      </c>
      <c r="E483">
        <v>152</v>
      </c>
      <c r="F483" t="str">
        <f>IFERROR(INDEX(corres_pbs_variables!$A$1:$B$100,MATCH(tab_pbs[[#This Row],[libelle_produit]],corres_pbs_variables!$B$1:$B$100,0),1),"")</f>
        <v/>
      </c>
    </row>
    <row r="484" spans="1:6" hidden="1" x14ac:dyDescent="0.25">
      <c r="A484" t="s">
        <v>1040</v>
      </c>
      <c r="B484" t="s">
        <v>1041</v>
      </c>
      <c r="C484" t="s">
        <v>982</v>
      </c>
      <c r="D484" t="s">
        <v>1005</v>
      </c>
      <c r="E484">
        <v>152</v>
      </c>
      <c r="F484" t="str">
        <f>IFERROR(INDEX(corres_pbs_variables!$A$1:$B$100,MATCH(tab_pbs[[#This Row],[libelle_produit]],corres_pbs_variables!$B$1:$B$100,0),1),"")</f>
        <v/>
      </c>
    </row>
    <row r="485" spans="1:6" hidden="1" x14ac:dyDescent="0.25">
      <c r="A485" t="s">
        <v>1040</v>
      </c>
      <c r="B485" t="s">
        <v>1041</v>
      </c>
      <c r="C485" t="s">
        <v>982</v>
      </c>
      <c r="D485" t="s">
        <v>1006</v>
      </c>
      <c r="E485">
        <v>152</v>
      </c>
      <c r="F485" t="str">
        <f>IFERROR(INDEX(corres_pbs_variables!$A$1:$B$100,MATCH(tab_pbs[[#This Row],[libelle_produit]],corres_pbs_variables!$B$1:$B$100,0),1),"")</f>
        <v/>
      </c>
    </row>
    <row r="486" spans="1:6" hidden="1" x14ac:dyDescent="0.25">
      <c r="A486" t="s">
        <v>1040</v>
      </c>
      <c r="B486" t="s">
        <v>1041</v>
      </c>
      <c r="C486" t="s">
        <v>982</v>
      </c>
      <c r="D486" t="s">
        <v>1007</v>
      </c>
      <c r="E486">
        <v>152</v>
      </c>
      <c r="F486" t="str">
        <f>IFERROR(INDEX(corres_pbs_variables!$A$1:$B$100,MATCH(tab_pbs[[#This Row],[libelle_produit]],corres_pbs_variables!$B$1:$B$100,0),1),"")</f>
        <v/>
      </c>
    </row>
    <row r="487" spans="1:6" hidden="1" x14ac:dyDescent="0.25">
      <c r="A487" t="s">
        <v>1040</v>
      </c>
      <c r="B487" t="s">
        <v>1041</v>
      </c>
      <c r="C487" t="s">
        <v>982</v>
      </c>
      <c r="D487" t="s">
        <v>1008</v>
      </c>
      <c r="E487">
        <v>152</v>
      </c>
      <c r="F487" t="str">
        <f>IFERROR(INDEX(corres_pbs_variables!$A$1:$B$100,MATCH(tab_pbs[[#This Row],[libelle_produit]],corres_pbs_variables!$B$1:$B$100,0),1),"")</f>
        <v/>
      </c>
    </row>
    <row r="488" spans="1:6" hidden="1" x14ac:dyDescent="0.25">
      <c r="A488" t="s">
        <v>1042</v>
      </c>
      <c r="B488" t="s">
        <v>1043</v>
      </c>
      <c r="C488" t="s">
        <v>982</v>
      </c>
      <c r="D488" t="s">
        <v>983</v>
      </c>
      <c r="E488">
        <v>19.5</v>
      </c>
      <c r="F488" t="str">
        <f>IFERROR(INDEX(corres_pbs_variables!$A$1:$B$100,MATCH(tab_pbs[[#This Row],[libelle_produit]],corres_pbs_variables!$B$1:$B$100,0),1),"")</f>
        <v>nb_cailles_pigeons</v>
      </c>
    </row>
    <row r="489" spans="1:6" hidden="1" x14ac:dyDescent="0.25">
      <c r="A489" t="s">
        <v>1042</v>
      </c>
      <c r="B489" t="s">
        <v>1043</v>
      </c>
      <c r="C489" t="s">
        <v>982</v>
      </c>
      <c r="D489" t="s">
        <v>984</v>
      </c>
      <c r="E489">
        <v>19.5</v>
      </c>
      <c r="F489" t="str">
        <f>IFERROR(INDEX(corres_pbs_variables!$A$1:$B$100,MATCH(tab_pbs[[#This Row],[libelle_produit]],corres_pbs_variables!$B$1:$B$100,0),1),"")</f>
        <v>nb_cailles_pigeons</v>
      </c>
    </row>
    <row r="490" spans="1:6" hidden="1" x14ac:dyDescent="0.25">
      <c r="A490" t="s">
        <v>1042</v>
      </c>
      <c r="B490" t="s">
        <v>1043</v>
      </c>
      <c r="C490" t="s">
        <v>982</v>
      </c>
      <c r="D490" t="s">
        <v>985</v>
      </c>
      <c r="E490">
        <v>19.5</v>
      </c>
      <c r="F490" t="str">
        <f>IFERROR(INDEX(corres_pbs_variables!$A$1:$B$100,MATCH(tab_pbs[[#This Row],[libelle_produit]],corres_pbs_variables!$B$1:$B$100,0),1),"")</f>
        <v>nb_cailles_pigeons</v>
      </c>
    </row>
    <row r="491" spans="1:6" hidden="1" x14ac:dyDescent="0.25">
      <c r="A491" t="s">
        <v>1042</v>
      </c>
      <c r="B491" t="s">
        <v>1043</v>
      </c>
      <c r="C491" t="s">
        <v>982</v>
      </c>
      <c r="D491" t="s">
        <v>986</v>
      </c>
      <c r="E491">
        <v>19.5</v>
      </c>
      <c r="F491" t="str">
        <f>IFERROR(INDEX(corres_pbs_variables!$A$1:$B$100,MATCH(tab_pbs[[#This Row],[libelle_produit]],corres_pbs_variables!$B$1:$B$100,0),1),"")</f>
        <v>nb_cailles_pigeons</v>
      </c>
    </row>
    <row r="492" spans="1:6" hidden="1" x14ac:dyDescent="0.25">
      <c r="A492" t="s">
        <v>1042</v>
      </c>
      <c r="B492" t="s">
        <v>1043</v>
      </c>
      <c r="C492" t="s">
        <v>982</v>
      </c>
      <c r="D492" t="s">
        <v>987</v>
      </c>
      <c r="E492">
        <v>19.5</v>
      </c>
      <c r="F492" t="str">
        <f>IFERROR(INDEX(corres_pbs_variables!$A$1:$B$100,MATCH(tab_pbs[[#This Row],[libelle_produit]],corres_pbs_variables!$B$1:$B$100,0),1),"")</f>
        <v>nb_cailles_pigeons</v>
      </c>
    </row>
    <row r="493" spans="1:6" hidden="1" x14ac:dyDescent="0.25">
      <c r="A493" t="s">
        <v>1042</v>
      </c>
      <c r="B493" t="s">
        <v>1043</v>
      </c>
      <c r="C493" t="s">
        <v>982</v>
      </c>
      <c r="D493" t="s">
        <v>988</v>
      </c>
      <c r="E493">
        <v>19.5</v>
      </c>
      <c r="F493" t="str">
        <f>IFERROR(INDEX(corres_pbs_variables!$A$1:$B$100,MATCH(tab_pbs[[#This Row],[libelle_produit]],corres_pbs_variables!$B$1:$B$100,0),1),"")</f>
        <v>nb_cailles_pigeons</v>
      </c>
    </row>
    <row r="494" spans="1:6" hidden="1" x14ac:dyDescent="0.25">
      <c r="A494" t="s">
        <v>1042</v>
      </c>
      <c r="B494" t="s">
        <v>1043</v>
      </c>
      <c r="C494" t="s">
        <v>982</v>
      </c>
      <c r="D494" t="s">
        <v>989</v>
      </c>
      <c r="E494">
        <v>19.5</v>
      </c>
      <c r="F494" t="str">
        <f>IFERROR(INDEX(corres_pbs_variables!$A$1:$B$100,MATCH(tab_pbs[[#This Row],[libelle_produit]],corres_pbs_variables!$B$1:$B$100,0),1),"")</f>
        <v>nb_cailles_pigeons</v>
      </c>
    </row>
    <row r="495" spans="1:6" hidden="1" x14ac:dyDescent="0.25">
      <c r="A495" t="s">
        <v>1042</v>
      </c>
      <c r="B495" t="s">
        <v>1043</v>
      </c>
      <c r="C495" t="s">
        <v>982</v>
      </c>
      <c r="D495" t="s">
        <v>990</v>
      </c>
      <c r="E495">
        <v>19.5</v>
      </c>
      <c r="F495" t="str">
        <f>IFERROR(INDEX(corres_pbs_variables!$A$1:$B$100,MATCH(tab_pbs[[#This Row],[libelle_produit]],corres_pbs_variables!$B$1:$B$100,0),1),"")</f>
        <v>nb_cailles_pigeons</v>
      </c>
    </row>
    <row r="496" spans="1:6" hidden="1" x14ac:dyDescent="0.25">
      <c r="A496" t="s">
        <v>1042</v>
      </c>
      <c r="B496" t="s">
        <v>1043</v>
      </c>
      <c r="C496" t="s">
        <v>982</v>
      </c>
      <c r="D496" t="s">
        <v>991</v>
      </c>
      <c r="E496">
        <v>19.5</v>
      </c>
      <c r="F496" t="str">
        <f>IFERROR(INDEX(corres_pbs_variables!$A$1:$B$100,MATCH(tab_pbs[[#This Row],[libelle_produit]],corres_pbs_variables!$B$1:$B$100,0),1),"")</f>
        <v>nb_cailles_pigeons</v>
      </c>
    </row>
    <row r="497" spans="1:6" hidden="1" x14ac:dyDescent="0.25">
      <c r="A497" t="s">
        <v>1042</v>
      </c>
      <c r="B497" t="s">
        <v>1043</v>
      </c>
      <c r="C497" t="s">
        <v>982</v>
      </c>
      <c r="D497" t="s">
        <v>992</v>
      </c>
      <c r="E497">
        <v>19.5</v>
      </c>
      <c r="F497" t="str">
        <f>IFERROR(INDEX(corres_pbs_variables!$A$1:$B$100,MATCH(tab_pbs[[#This Row],[libelle_produit]],corres_pbs_variables!$B$1:$B$100,0),1),"")</f>
        <v>nb_cailles_pigeons</v>
      </c>
    </row>
    <row r="498" spans="1:6" hidden="1" x14ac:dyDescent="0.25">
      <c r="A498" t="s">
        <v>1042</v>
      </c>
      <c r="B498" t="s">
        <v>1043</v>
      </c>
      <c r="C498" t="s">
        <v>982</v>
      </c>
      <c r="D498" t="s">
        <v>993</v>
      </c>
      <c r="E498">
        <v>19.5</v>
      </c>
      <c r="F498" t="str">
        <f>IFERROR(INDEX(corres_pbs_variables!$A$1:$B$100,MATCH(tab_pbs[[#This Row],[libelle_produit]],corres_pbs_variables!$B$1:$B$100,0),1),"")</f>
        <v>nb_cailles_pigeons</v>
      </c>
    </row>
    <row r="499" spans="1:6" hidden="1" x14ac:dyDescent="0.25">
      <c r="A499" t="s">
        <v>1042</v>
      </c>
      <c r="B499" t="s">
        <v>1043</v>
      </c>
      <c r="C499" t="s">
        <v>982</v>
      </c>
      <c r="D499" t="s">
        <v>994</v>
      </c>
      <c r="E499">
        <v>19.5</v>
      </c>
      <c r="F499" t="str">
        <f>IFERROR(INDEX(corres_pbs_variables!$A$1:$B$100,MATCH(tab_pbs[[#This Row],[libelle_produit]],corres_pbs_variables!$B$1:$B$100,0),1),"")</f>
        <v>nb_cailles_pigeons</v>
      </c>
    </row>
    <row r="500" spans="1:6" hidden="1" x14ac:dyDescent="0.25">
      <c r="A500" t="s">
        <v>1042</v>
      </c>
      <c r="B500" t="s">
        <v>1043</v>
      </c>
      <c r="C500" t="s">
        <v>982</v>
      </c>
      <c r="D500" t="s">
        <v>995</v>
      </c>
      <c r="E500">
        <v>19.5</v>
      </c>
      <c r="F500" t="str">
        <f>IFERROR(INDEX(corres_pbs_variables!$A$1:$B$100,MATCH(tab_pbs[[#This Row],[libelle_produit]],corres_pbs_variables!$B$1:$B$100,0),1),"")</f>
        <v>nb_cailles_pigeons</v>
      </c>
    </row>
    <row r="501" spans="1:6" hidden="1" x14ac:dyDescent="0.25">
      <c r="A501" t="s">
        <v>1042</v>
      </c>
      <c r="B501" t="s">
        <v>1043</v>
      </c>
      <c r="C501" t="s">
        <v>982</v>
      </c>
      <c r="D501" t="s">
        <v>996</v>
      </c>
      <c r="E501">
        <v>19.5</v>
      </c>
      <c r="F501" t="str">
        <f>IFERROR(INDEX(corres_pbs_variables!$A$1:$B$100,MATCH(tab_pbs[[#This Row],[libelle_produit]],corres_pbs_variables!$B$1:$B$100,0),1),"")</f>
        <v>nb_cailles_pigeons</v>
      </c>
    </row>
    <row r="502" spans="1:6" hidden="1" x14ac:dyDescent="0.25">
      <c r="A502" t="s">
        <v>1042</v>
      </c>
      <c r="B502" t="s">
        <v>1043</v>
      </c>
      <c r="C502" t="s">
        <v>982</v>
      </c>
      <c r="D502" t="s">
        <v>997</v>
      </c>
      <c r="E502">
        <v>19.5</v>
      </c>
      <c r="F502" t="str">
        <f>IFERROR(INDEX(corres_pbs_variables!$A$1:$B$100,MATCH(tab_pbs[[#This Row],[libelle_produit]],corres_pbs_variables!$B$1:$B$100,0),1),"")</f>
        <v>nb_cailles_pigeons</v>
      </c>
    </row>
    <row r="503" spans="1:6" hidden="1" x14ac:dyDescent="0.25">
      <c r="A503" t="s">
        <v>1042</v>
      </c>
      <c r="B503" t="s">
        <v>1043</v>
      </c>
      <c r="C503" t="s">
        <v>982</v>
      </c>
      <c r="D503" t="s">
        <v>998</v>
      </c>
      <c r="E503">
        <v>19.5</v>
      </c>
      <c r="F503" t="str">
        <f>IFERROR(INDEX(corres_pbs_variables!$A$1:$B$100,MATCH(tab_pbs[[#This Row],[libelle_produit]],corres_pbs_variables!$B$1:$B$100,0),1),"")</f>
        <v>nb_cailles_pigeons</v>
      </c>
    </row>
    <row r="504" spans="1:6" hidden="1" x14ac:dyDescent="0.25">
      <c r="A504" t="s">
        <v>1042</v>
      </c>
      <c r="B504" t="s">
        <v>1043</v>
      </c>
      <c r="C504" t="s">
        <v>982</v>
      </c>
      <c r="D504" t="s">
        <v>999</v>
      </c>
      <c r="E504">
        <v>19.5</v>
      </c>
      <c r="F504" t="str">
        <f>IFERROR(INDEX(corres_pbs_variables!$A$1:$B$100,MATCH(tab_pbs[[#This Row],[libelle_produit]],corres_pbs_variables!$B$1:$B$100,0),1),"")</f>
        <v>nb_cailles_pigeons</v>
      </c>
    </row>
    <row r="505" spans="1:6" hidden="1" x14ac:dyDescent="0.25">
      <c r="A505" t="s">
        <v>1042</v>
      </c>
      <c r="B505" t="s">
        <v>1043</v>
      </c>
      <c r="C505" t="s">
        <v>982</v>
      </c>
      <c r="D505" t="s">
        <v>1000</v>
      </c>
      <c r="E505">
        <v>19.5</v>
      </c>
      <c r="F505" t="str">
        <f>IFERROR(INDEX(corres_pbs_variables!$A$1:$B$100,MATCH(tab_pbs[[#This Row],[libelle_produit]],corres_pbs_variables!$B$1:$B$100,0),1),"")</f>
        <v>nb_cailles_pigeons</v>
      </c>
    </row>
    <row r="506" spans="1:6" hidden="1" x14ac:dyDescent="0.25">
      <c r="A506" t="s">
        <v>1042</v>
      </c>
      <c r="B506" t="s">
        <v>1043</v>
      </c>
      <c r="C506" t="s">
        <v>982</v>
      </c>
      <c r="D506" t="s">
        <v>20</v>
      </c>
      <c r="E506">
        <v>19.5</v>
      </c>
      <c r="F506" t="str">
        <f>IFERROR(INDEX(corres_pbs_variables!$A$1:$B$100,MATCH(tab_pbs[[#This Row],[libelle_produit]],corres_pbs_variables!$B$1:$B$100,0),1),"")</f>
        <v>nb_cailles_pigeons</v>
      </c>
    </row>
    <row r="507" spans="1:6" hidden="1" x14ac:dyDescent="0.25">
      <c r="A507" t="s">
        <v>1042</v>
      </c>
      <c r="B507" t="s">
        <v>1043</v>
      </c>
      <c r="C507" t="s">
        <v>982</v>
      </c>
      <c r="D507" t="s">
        <v>1001</v>
      </c>
      <c r="E507">
        <v>19.5</v>
      </c>
      <c r="F507" t="str">
        <f>IFERROR(INDEX(corres_pbs_variables!$A$1:$B$100,MATCH(tab_pbs[[#This Row],[libelle_produit]],corres_pbs_variables!$B$1:$B$100,0),1),"")</f>
        <v>nb_cailles_pigeons</v>
      </c>
    </row>
    <row r="508" spans="1:6" hidden="1" x14ac:dyDescent="0.25">
      <c r="A508" t="s">
        <v>1042</v>
      </c>
      <c r="B508" t="s">
        <v>1043</v>
      </c>
      <c r="C508" t="s">
        <v>982</v>
      </c>
      <c r="D508" t="s">
        <v>1002</v>
      </c>
      <c r="E508">
        <v>19.5</v>
      </c>
      <c r="F508" t="str">
        <f>IFERROR(INDEX(corres_pbs_variables!$A$1:$B$100,MATCH(tab_pbs[[#This Row],[libelle_produit]],corres_pbs_variables!$B$1:$B$100,0),1),"")</f>
        <v>nb_cailles_pigeons</v>
      </c>
    </row>
    <row r="509" spans="1:6" hidden="1" x14ac:dyDescent="0.25">
      <c r="A509" t="s">
        <v>1042</v>
      </c>
      <c r="B509" t="s">
        <v>1043</v>
      </c>
      <c r="C509" t="s">
        <v>982</v>
      </c>
      <c r="D509" t="s">
        <v>1003</v>
      </c>
      <c r="E509">
        <v>19.5</v>
      </c>
      <c r="F509" t="str">
        <f>IFERROR(INDEX(corres_pbs_variables!$A$1:$B$100,MATCH(tab_pbs[[#This Row],[libelle_produit]],corres_pbs_variables!$B$1:$B$100,0),1),"")</f>
        <v>nb_cailles_pigeons</v>
      </c>
    </row>
    <row r="510" spans="1:6" hidden="1" x14ac:dyDescent="0.25">
      <c r="A510" t="s">
        <v>1042</v>
      </c>
      <c r="B510" t="s">
        <v>1043</v>
      </c>
      <c r="C510" t="s">
        <v>982</v>
      </c>
      <c r="D510" t="s">
        <v>1004</v>
      </c>
      <c r="E510">
        <v>19.5</v>
      </c>
      <c r="F510" t="str">
        <f>IFERROR(INDEX(corres_pbs_variables!$A$1:$B$100,MATCH(tab_pbs[[#This Row],[libelle_produit]],corres_pbs_variables!$B$1:$B$100,0),1),"")</f>
        <v>nb_cailles_pigeons</v>
      </c>
    </row>
    <row r="511" spans="1:6" hidden="1" x14ac:dyDescent="0.25">
      <c r="A511" t="s">
        <v>1042</v>
      </c>
      <c r="B511" t="s">
        <v>1043</v>
      </c>
      <c r="C511" t="s">
        <v>982</v>
      </c>
      <c r="D511" t="s">
        <v>1005</v>
      </c>
      <c r="E511">
        <v>19.5</v>
      </c>
      <c r="F511" t="str">
        <f>IFERROR(INDEX(corres_pbs_variables!$A$1:$B$100,MATCH(tab_pbs[[#This Row],[libelle_produit]],corres_pbs_variables!$B$1:$B$100,0),1),"")</f>
        <v>nb_cailles_pigeons</v>
      </c>
    </row>
    <row r="512" spans="1:6" hidden="1" x14ac:dyDescent="0.25">
      <c r="A512" t="s">
        <v>1042</v>
      </c>
      <c r="B512" t="s">
        <v>1043</v>
      </c>
      <c r="C512" t="s">
        <v>982</v>
      </c>
      <c r="D512" t="s">
        <v>1006</v>
      </c>
      <c r="E512">
        <v>19.5</v>
      </c>
      <c r="F512" t="str">
        <f>IFERROR(INDEX(corres_pbs_variables!$A$1:$B$100,MATCH(tab_pbs[[#This Row],[libelle_produit]],corres_pbs_variables!$B$1:$B$100,0),1),"")</f>
        <v>nb_cailles_pigeons</v>
      </c>
    </row>
    <row r="513" spans="1:6" hidden="1" x14ac:dyDescent="0.25">
      <c r="A513" t="s">
        <v>1042</v>
      </c>
      <c r="B513" t="s">
        <v>1043</v>
      </c>
      <c r="C513" t="s">
        <v>982</v>
      </c>
      <c r="D513" t="s">
        <v>1007</v>
      </c>
      <c r="E513">
        <v>19.5</v>
      </c>
      <c r="F513" t="str">
        <f>IFERROR(INDEX(corres_pbs_variables!$A$1:$B$100,MATCH(tab_pbs[[#This Row],[libelle_produit]],corres_pbs_variables!$B$1:$B$100,0),1),"")</f>
        <v>nb_cailles_pigeons</v>
      </c>
    </row>
    <row r="514" spans="1:6" hidden="1" x14ac:dyDescent="0.25">
      <c r="A514" t="s">
        <v>1042</v>
      </c>
      <c r="B514" t="s">
        <v>1043</v>
      </c>
      <c r="C514" t="s">
        <v>982</v>
      </c>
      <c r="D514" t="s">
        <v>1008</v>
      </c>
      <c r="E514">
        <v>19.5</v>
      </c>
      <c r="F514" t="str">
        <f>IFERROR(INDEX(corres_pbs_variables!$A$1:$B$100,MATCH(tab_pbs[[#This Row],[libelle_produit]],corres_pbs_variables!$B$1:$B$100,0),1),"")</f>
        <v>nb_cailles_pigeons</v>
      </c>
    </row>
    <row r="515" spans="1:6" hidden="1" x14ac:dyDescent="0.25">
      <c r="A515" t="s">
        <v>1044</v>
      </c>
      <c r="B515" t="s">
        <v>1045</v>
      </c>
      <c r="C515" t="s">
        <v>982</v>
      </c>
      <c r="D515" t="s">
        <v>983</v>
      </c>
      <c r="E515">
        <v>18.41</v>
      </c>
      <c r="F515" t="str">
        <f>IFERROR(INDEX(corres_pbs_variables!$A$1:$B$100,MATCH(tab_pbs[[#This Row],[libelle_produit]],corres_pbs_variables!$B$1:$B$100,0),1),"")</f>
        <v>nb_volailles_pondeuses</v>
      </c>
    </row>
    <row r="516" spans="1:6" hidden="1" x14ac:dyDescent="0.25">
      <c r="A516" t="s">
        <v>1044</v>
      </c>
      <c r="B516" t="s">
        <v>1045</v>
      </c>
      <c r="C516" t="s">
        <v>982</v>
      </c>
      <c r="D516" t="s">
        <v>984</v>
      </c>
      <c r="E516">
        <v>18.41</v>
      </c>
      <c r="F516" t="str">
        <f>IFERROR(INDEX(corres_pbs_variables!$A$1:$B$100,MATCH(tab_pbs[[#This Row],[libelle_produit]],corres_pbs_variables!$B$1:$B$100,0),1),"")</f>
        <v>nb_volailles_pondeuses</v>
      </c>
    </row>
    <row r="517" spans="1:6" hidden="1" x14ac:dyDescent="0.25">
      <c r="A517" t="s">
        <v>1044</v>
      </c>
      <c r="B517" t="s">
        <v>1045</v>
      </c>
      <c r="C517" t="s">
        <v>982</v>
      </c>
      <c r="D517" t="s">
        <v>985</v>
      </c>
      <c r="E517">
        <v>18.41</v>
      </c>
      <c r="F517" t="str">
        <f>IFERROR(INDEX(corres_pbs_variables!$A$1:$B$100,MATCH(tab_pbs[[#This Row],[libelle_produit]],corres_pbs_variables!$B$1:$B$100,0),1),"")</f>
        <v>nb_volailles_pondeuses</v>
      </c>
    </row>
    <row r="518" spans="1:6" hidden="1" x14ac:dyDescent="0.25">
      <c r="A518" t="s">
        <v>1044</v>
      </c>
      <c r="B518" t="s">
        <v>1045</v>
      </c>
      <c r="C518" t="s">
        <v>982</v>
      </c>
      <c r="D518" t="s">
        <v>986</v>
      </c>
      <c r="E518">
        <v>18.41</v>
      </c>
      <c r="F518" t="str">
        <f>IFERROR(INDEX(corres_pbs_variables!$A$1:$B$100,MATCH(tab_pbs[[#This Row],[libelle_produit]],corres_pbs_variables!$B$1:$B$100,0),1),"")</f>
        <v>nb_volailles_pondeuses</v>
      </c>
    </row>
    <row r="519" spans="1:6" hidden="1" x14ac:dyDescent="0.25">
      <c r="A519" t="s">
        <v>1044</v>
      </c>
      <c r="B519" t="s">
        <v>1045</v>
      </c>
      <c r="C519" t="s">
        <v>982</v>
      </c>
      <c r="D519" t="s">
        <v>987</v>
      </c>
      <c r="E519">
        <v>18.41</v>
      </c>
      <c r="F519" t="str">
        <f>IFERROR(INDEX(corres_pbs_variables!$A$1:$B$100,MATCH(tab_pbs[[#This Row],[libelle_produit]],corres_pbs_variables!$B$1:$B$100,0),1),"")</f>
        <v>nb_volailles_pondeuses</v>
      </c>
    </row>
    <row r="520" spans="1:6" hidden="1" x14ac:dyDescent="0.25">
      <c r="A520" t="s">
        <v>1044</v>
      </c>
      <c r="B520" t="s">
        <v>1045</v>
      </c>
      <c r="C520" t="s">
        <v>982</v>
      </c>
      <c r="D520" t="s">
        <v>988</v>
      </c>
      <c r="E520">
        <v>18.41</v>
      </c>
      <c r="F520" t="str">
        <f>IFERROR(INDEX(corres_pbs_variables!$A$1:$B$100,MATCH(tab_pbs[[#This Row],[libelle_produit]],corres_pbs_variables!$B$1:$B$100,0),1),"")</f>
        <v>nb_volailles_pondeuses</v>
      </c>
    </row>
    <row r="521" spans="1:6" hidden="1" x14ac:dyDescent="0.25">
      <c r="A521" t="s">
        <v>1044</v>
      </c>
      <c r="B521" t="s">
        <v>1045</v>
      </c>
      <c r="C521" t="s">
        <v>982</v>
      </c>
      <c r="D521" t="s">
        <v>989</v>
      </c>
      <c r="E521">
        <v>18.41</v>
      </c>
      <c r="F521" t="str">
        <f>IFERROR(INDEX(corres_pbs_variables!$A$1:$B$100,MATCH(tab_pbs[[#This Row],[libelle_produit]],corres_pbs_variables!$B$1:$B$100,0),1),"")</f>
        <v>nb_volailles_pondeuses</v>
      </c>
    </row>
    <row r="522" spans="1:6" hidden="1" x14ac:dyDescent="0.25">
      <c r="A522" t="s">
        <v>1044</v>
      </c>
      <c r="B522" t="s">
        <v>1045</v>
      </c>
      <c r="C522" t="s">
        <v>982</v>
      </c>
      <c r="D522" t="s">
        <v>990</v>
      </c>
      <c r="E522">
        <v>18.41</v>
      </c>
      <c r="F522" t="str">
        <f>IFERROR(INDEX(corres_pbs_variables!$A$1:$B$100,MATCH(tab_pbs[[#This Row],[libelle_produit]],corres_pbs_variables!$B$1:$B$100,0),1),"")</f>
        <v>nb_volailles_pondeuses</v>
      </c>
    </row>
    <row r="523" spans="1:6" hidden="1" x14ac:dyDescent="0.25">
      <c r="A523" t="s">
        <v>1044</v>
      </c>
      <c r="B523" t="s">
        <v>1045</v>
      </c>
      <c r="C523" t="s">
        <v>982</v>
      </c>
      <c r="D523" t="s">
        <v>991</v>
      </c>
      <c r="E523">
        <v>18.41</v>
      </c>
      <c r="F523" t="str">
        <f>IFERROR(INDEX(corres_pbs_variables!$A$1:$B$100,MATCH(tab_pbs[[#This Row],[libelle_produit]],corres_pbs_variables!$B$1:$B$100,0),1),"")</f>
        <v>nb_volailles_pondeuses</v>
      </c>
    </row>
    <row r="524" spans="1:6" hidden="1" x14ac:dyDescent="0.25">
      <c r="A524" t="s">
        <v>1044</v>
      </c>
      <c r="B524" t="s">
        <v>1045</v>
      </c>
      <c r="C524" t="s">
        <v>982</v>
      </c>
      <c r="D524" t="s">
        <v>992</v>
      </c>
      <c r="E524">
        <v>18.41</v>
      </c>
      <c r="F524" t="str">
        <f>IFERROR(INDEX(corres_pbs_variables!$A$1:$B$100,MATCH(tab_pbs[[#This Row],[libelle_produit]],corres_pbs_variables!$B$1:$B$100,0),1),"")</f>
        <v>nb_volailles_pondeuses</v>
      </c>
    </row>
    <row r="525" spans="1:6" hidden="1" x14ac:dyDescent="0.25">
      <c r="A525" t="s">
        <v>1044</v>
      </c>
      <c r="B525" t="s">
        <v>1045</v>
      </c>
      <c r="C525" t="s">
        <v>982</v>
      </c>
      <c r="D525" t="s">
        <v>993</v>
      </c>
      <c r="E525">
        <v>18.41</v>
      </c>
      <c r="F525" t="str">
        <f>IFERROR(INDEX(corres_pbs_variables!$A$1:$B$100,MATCH(tab_pbs[[#This Row],[libelle_produit]],corres_pbs_variables!$B$1:$B$100,0),1),"")</f>
        <v>nb_volailles_pondeuses</v>
      </c>
    </row>
    <row r="526" spans="1:6" hidden="1" x14ac:dyDescent="0.25">
      <c r="A526" t="s">
        <v>1044</v>
      </c>
      <c r="B526" t="s">
        <v>1045</v>
      </c>
      <c r="C526" t="s">
        <v>982</v>
      </c>
      <c r="D526" t="s">
        <v>994</v>
      </c>
      <c r="E526">
        <v>18.41</v>
      </c>
      <c r="F526" t="str">
        <f>IFERROR(INDEX(corres_pbs_variables!$A$1:$B$100,MATCH(tab_pbs[[#This Row],[libelle_produit]],corres_pbs_variables!$B$1:$B$100,0),1),"")</f>
        <v>nb_volailles_pondeuses</v>
      </c>
    </row>
    <row r="527" spans="1:6" hidden="1" x14ac:dyDescent="0.25">
      <c r="A527" t="s">
        <v>1044</v>
      </c>
      <c r="B527" t="s">
        <v>1045</v>
      </c>
      <c r="C527" t="s">
        <v>982</v>
      </c>
      <c r="D527" t="s">
        <v>995</v>
      </c>
      <c r="E527">
        <v>18.41</v>
      </c>
      <c r="F527" t="str">
        <f>IFERROR(INDEX(corres_pbs_variables!$A$1:$B$100,MATCH(tab_pbs[[#This Row],[libelle_produit]],corres_pbs_variables!$B$1:$B$100,0),1),"")</f>
        <v>nb_volailles_pondeuses</v>
      </c>
    </row>
    <row r="528" spans="1:6" hidden="1" x14ac:dyDescent="0.25">
      <c r="A528" t="s">
        <v>1044</v>
      </c>
      <c r="B528" t="s">
        <v>1045</v>
      </c>
      <c r="C528" t="s">
        <v>982</v>
      </c>
      <c r="D528" t="s">
        <v>996</v>
      </c>
      <c r="E528">
        <v>18.41</v>
      </c>
      <c r="F528" t="str">
        <f>IFERROR(INDEX(corres_pbs_variables!$A$1:$B$100,MATCH(tab_pbs[[#This Row],[libelle_produit]],corres_pbs_variables!$B$1:$B$100,0),1),"")</f>
        <v>nb_volailles_pondeuses</v>
      </c>
    </row>
    <row r="529" spans="1:6" hidden="1" x14ac:dyDescent="0.25">
      <c r="A529" t="s">
        <v>1044</v>
      </c>
      <c r="B529" t="s">
        <v>1045</v>
      </c>
      <c r="C529" t="s">
        <v>982</v>
      </c>
      <c r="D529" t="s">
        <v>997</v>
      </c>
      <c r="E529">
        <v>18.41</v>
      </c>
      <c r="F529" t="str">
        <f>IFERROR(INDEX(corres_pbs_variables!$A$1:$B$100,MATCH(tab_pbs[[#This Row],[libelle_produit]],corres_pbs_variables!$B$1:$B$100,0),1),"")</f>
        <v>nb_volailles_pondeuses</v>
      </c>
    </row>
    <row r="530" spans="1:6" hidden="1" x14ac:dyDescent="0.25">
      <c r="A530" t="s">
        <v>1044</v>
      </c>
      <c r="B530" t="s">
        <v>1045</v>
      </c>
      <c r="C530" t="s">
        <v>982</v>
      </c>
      <c r="D530" t="s">
        <v>998</v>
      </c>
      <c r="E530">
        <v>18.41</v>
      </c>
      <c r="F530" t="str">
        <f>IFERROR(INDEX(corres_pbs_variables!$A$1:$B$100,MATCH(tab_pbs[[#This Row],[libelle_produit]],corres_pbs_variables!$B$1:$B$100,0),1),"")</f>
        <v>nb_volailles_pondeuses</v>
      </c>
    </row>
    <row r="531" spans="1:6" hidden="1" x14ac:dyDescent="0.25">
      <c r="A531" t="s">
        <v>1044</v>
      </c>
      <c r="B531" t="s">
        <v>1045</v>
      </c>
      <c r="C531" t="s">
        <v>982</v>
      </c>
      <c r="D531" t="s">
        <v>999</v>
      </c>
      <c r="E531">
        <v>18.41</v>
      </c>
      <c r="F531" t="str">
        <f>IFERROR(INDEX(corres_pbs_variables!$A$1:$B$100,MATCH(tab_pbs[[#This Row],[libelle_produit]],corres_pbs_variables!$B$1:$B$100,0),1),"")</f>
        <v>nb_volailles_pondeuses</v>
      </c>
    </row>
    <row r="532" spans="1:6" hidden="1" x14ac:dyDescent="0.25">
      <c r="A532" t="s">
        <v>1044</v>
      </c>
      <c r="B532" t="s">
        <v>1045</v>
      </c>
      <c r="C532" t="s">
        <v>982</v>
      </c>
      <c r="D532" t="s">
        <v>1000</v>
      </c>
      <c r="E532">
        <v>18.41</v>
      </c>
      <c r="F532" t="str">
        <f>IFERROR(INDEX(corres_pbs_variables!$A$1:$B$100,MATCH(tab_pbs[[#This Row],[libelle_produit]],corres_pbs_variables!$B$1:$B$100,0),1),"")</f>
        <v>nb_volailles_pondeuses</v>
      </c>
    </row>
    <row r="533" spans="1:6" hidden="1" x14ac:dyDescent="0.25">
      <c r="A533" t="s">
        <v>1044</v>
      </c>
      <c r="B533" t="s">
        <v>1045</v>
      </c>
      <c r="C533" t="s">
        <v>982</v>
      </c>
      <c r="D533" t="s">
        <v>20</v>
      </c>
      <c r="E533">
        <v>18.41</v>
      </c>
      <c r="F533" t="str">
        <f>IFERROR(INDEX(corres_pbs_variables!$A$1:$B$100,MATCH(tab_pbs[[#This Row],[libelle_produit]],corres_pbs_variables!$B$1:$B$100,0),1),"")</f>
        <v>nb_volailles_pondeuses</v>
      </c>
    </row>
    <row r="534" spans="1:6" hidden="1" x14ac:dyDescent="0.25">
      <c r="A534" t="s">
        <v>1044</v>
      </c>
      <c r="B534" t="s">
        <v>1045</v>
      </c>
      <c r="C534" t="s">
        <v>982</v>
      </c>
      <c r="D534" t="s">
        <v>1001</v>
      </c>
      <c r="E534">
        <v>18.41</v>
      </c>
      <c r="F534" t="str">
        <f>IFERROR(INDEX(corres_pbs_variables!$A$1:$B$100,MATCH(tab_pbs[[#This Row],[libelle_produit]],corres_pbs_variables!$B$1:$B$100,0),1),"")</f>
        <v>nb_volailles_pondeuses</v>
      </c>
    </row>
    <row r="535" spans="1:6" hidden="1" x14ac:dyDescent="0.25">
      <c r="A535" t="s">
        <v>1044</v>
      </c>
      <c r="B535" t="s">
        <v>1045</v>
      </c>
      <c r="C535" t="s">
        <v>982</v>
      </c>
      <c r="D535" t="s">
        <v>1002</v>
      </c>
      <c r="E535">
        <v>18.41</v>
      </c>
      <c r="F535" t="str">
        <f>IFERROR(INDEX(corres_pbs_variables!$A$1:$B$100,MATCH(tab_pbs[[#This Row],[libelle_produit]],corres_pbs_variables!$B$1:$B$100,0),1),"")</f>
        <v>nb_volailles_pondeuses</v>
      </c>
    </row>
    <row r="536" spans="1:6" hidden="1" x14ac:dyDescent="0.25">
      <c r="A536" t="s">
        <v>1044</v>
      </c>
      <c r="B536" t="s">
        <v>1045</v>
      </c>
      <c r="C536" t="s">
        <v>982</v>
      </c>
      <c r="D536" t="s">
        <v>1003</v>
      </c>
      <c r="E536">
        <v>18.41</v>
      </c>
      <c r="F536" t="str">
        <f>IFERROR(INDEX(corres_pbs_variables!$A$1:$B$100,MATCH(tab_pbs[[#This Row],[libelle_produit]],corres_pbs_variables!$B$1:$B$100,0),1),"")</f>
        <v>nb_volailles_pondeuses</v>
      </c>
    </row>
    <row r="537" spans="1:6" hidden="1" x14ac:dyDescent="0.25">
      <c r="A537" t="s">
        <v>1044</v>
      </c>
      <c r="B537" t="s">
        <v>1045</v>
      </c>
      <c r="C537" t="s">
        <v>982</v>
      </c>
      <c r="D537" t="s">
        <v>1004</v>
      </c>
      <c r="E537">
        <v>40.409999999999997</v>
      </c>
      <c r="F537" t="str">
        <f>IFERROR(INDEX(corres_pbs_variables!$A$1:$B$100,MATCH(tab_pbs[[#This Row],[libelle_produit]],corres_pbs_variables!$B$1:$B$100,0),1),"")</f>
        <v>nb_volailles_pondeuses</v>
      </c>
    </row>
    <row r="538" spans="1:6" hidden="1" x14ac:dyDescent="0.25">
      <c r="A538" t="s">
        <v>1044</v>
      </c>
      <c r="B538" t="s">
        <v>1045</v>
      </c>
      <c r="C538" t="s">
        <v>982</v>
      </c>
      <c r="D538" t="s">
        <v>1005</v>
      </c>
      <c r="E538">
        <v>40.409999999999997</v>
      </c>
      <c r="F538" t="str">
        <f>IFERROR(INDEX(corres_pbs_variables!$A$1:$B$100,MATCH(tab_pbs[[#This Row],[libelle_produit]],corres_pbs_variables!$B$1:$B$100,0),1),"")</f>
        <v>nb_volailles_pondeuses</v>
      </c>
    </row>
    <row r="539" spans="1:6" hidden="1" x14ac:dyDescent="0.25">
      <c r="A539" t="s">
        <v>1044</v>
      </c>
      <c r="B539" t="s">
        <v>1045</v>
      </c>
      <c r="C539" t="s">
        <v>982</v>
      </c>
      <c r="D539" t="s">
        <v>1006</v>
      </c>
      <c r="E539">
        <v>29.24</v>
      </c>
      <c r="F539" t="str">
        <f>IFERROR(INDEX(corres_pbs_variables!$A$1:$B$100,MATCH(tab_pbs[[#This Row],[libelle_produit]],corres_pbs_variables!$B$1:$B$100,0),1),"")</f>
        <v>nb_volailles_pondeuses</v>
      </c>
    </row>
    <row r="540" spans="1:6" hidden="1" x14ac:dyDescent="0.25">
      <c r="A540" t="s">
        <v>1044</v>
      </c>
      <c r="B540" t="s">
        <v>1045</v>
      </c>
      <c r="C540" t="s">
        <v>982</v>
      </c>
      <c r="D540" t="s">
        <v>1007</v>
      </c>
      <c r="E540">
        <v>29.24</v>
      </c>
      <c r="F540" t="str">
        <f>IFERROR(INDEX(corres_pbs_variables!$A$1:$B$100,MATCH(tab_pbs[[#This Row],[libelle_produit]],corres_pbs_variables!$B$1:$B$100,0),1),"")</f>
        <v>nb_volailles_pondeuses</v>
      </c>
    </row>
    <row r="541" spans="1:6" hidden="1" x14ac:dyDescent="0.25">
      <c r="A541" t="s">
        <v>1044</v>
      </c>
      <c r="B541" t="s">
        <v>1045</v>
      </c>
      <c r="C541" t="s">
        <v>982</v>
      </c>
      <c r="D541" t="s">
        <v>1008</v>
      </c>
      <c r="E541">
        <v>29.24</v>
      </c>
      <c r="F541" t="str">
        <f>IFERROR(INDEX(corres_pbs_variables!$A$1:$B$100,MATCH(tab_pbs[[#This Row],[libelle_produit]],corres_pbs_variables!$B$1:$B$100,0),1),"")</f>
        <v>nb_volailles_pondeuses</v>
      </c>
    </row>
    <row r="542" spans="1:6" hidden="1" x14ac:dyDescent="0.25">
      <c r="A542" t="s">
        <v>1046</v>
      </c>
      <c r="B542" t="s">
        <v>1047</v>
      </c>
      <c r="C542" t="s">
        <v>982</v>
      </c>
      <c r="D542" t="s">
        <v>983</v>
      </c>
      <c r="E542">
        <v>12.15</v>
      </c>
      <c r="F542" t="str">
        <f>IFERROR(INDEX(corres_pbs_variables!$A$1:$B$100,MATCH(tab_pbs[[#This Row],[libelle_produit]],corres_pbs_variables!$B$1:$B$100,0),1),"")</f>
        <v>nb_volailles_chair</v>
      </c>
    </row>
    <row r="543" spans="1:6" hidden="1" x14ac:dyDescent="0.25">
      <c r="A543" t="s">
        <v>1046</v>
      </c>
      <c r="B543" t="s">
        <v>1047</v>
      </c>
      <c r="C543" t="s">
        <v>982</v>
      </c>
      <c r="D543" t="s">
        <v>984</v>
      </c>
      <c r="E543">
        <v>12.15</v>
      </c>
      <c r="F543" t="str">
        <f>IFERROR(INDEX(corres_pbs_variables!$A$1:$B$100,MATCH(tab_pbs[[#This Row],[libelle_produit]],corres_pbs_variables!$B$1:$B$100,0),1),"")</f>
        <v>nb_volailles_chair</v>
      </c>
    </row>
    <row r="544" spans="1:6" hidden="1" x14ac:dyDescent="0.25">
      <c r="A544" t="s">
        <v>1046</v>
      </c>
      <c r="B544" t="s">
        <v>1047</v>
      </c>
      <c r="C544" t="s">
        <v>982</v>
      </c>
      <c r="D544" t="s">
        <v>985</v>
      </c>
      <c r="E544">
        <v>12.15</v>
      </c>
      <c r="F544" t="str">
        <f>IFERROR(INDEX(corres_pbs_variables!$A$1:$B$100,MATCH(tab_pbs[[#This Row],[libelle_produit]],corres_pbs_variables!$B$1:$B$100,0),1),"")</f>
        <v>nb_volailles_chair</v>
      </c>
    </row>
    <row r="545" spans="1:6" hidden="1" x14ac:dyDescent="0.25">
      <c r="A545" t="s">
        <v>1046</v>
      </c>
      <c r="B545" t="s">
        <v>1047</v>
      </c>
      <c r="C545" t="s">
        <v>982</v>
      </c>
      <c r="D545" t="s">
        <v>986</v>
      </c>
      <c r="E545">
        <v>12.15</v>
      </c>
      <c r="F545" t="str">
        <f>IFERROR(INDEX(corres_pbs_variables!$A$1:$B$100,MATCH(tab_pbs[[#This Row],[libelle_produit]],corres_pbs_variables!$B$1:$B$100,0),1),"")</f>
        <v>nb_volailles_chair</v>
      </c>
    </row>
    <row r="546" spans="1:6" hidden="1" x14ac:dyDescent="0.25">
      <c r="A546" t="s">
        <v>1046</v>
      </c>
      <c r="B546" t="s">
        <v>1047</v>
      </c>
      <c r="C546" t="s">
        <v>982</v>
      </c>
      <c r="D546" t="s">
        <v>987</v>
      </c>
      <c r="E546">
        <v>11.63</v>
      </c>
      <c r="F546" t="str">
        <f>IFERROR(INDEX(corres_pbs_variables!$A$1:$B$100,MATCH(tab_pbs[[#This Row],[libelle_produit]],corres_pbs_variables!$B$1:$B$100,0),1),"")</f>
        <v>nb_volailles_chair</v>
      </c>
    </row>
    <row r="547" spans="1:6" hidden="1" x14ac:dyDescent="0.25">
      <c r="A547" t="s">
        <v>1046</v>
      </c>
      <c r="B547" t="s">
        <v>1047</v>
      </c>
      <c r="C547" t="s">
        <v>982</v>
      </c>
      <c r="D547" t="s">
        <v>988</v>
      </c>
      <c r="E547">
        <v>12.15</v>
      </c>
      <c r="F547" t="str">
        <f>IFERROR(INDEX(corres_pbs_variables!$A$1:$B$100,MATCH(tab_pbs[[#This Row],[libelle_produit]],corres_pbs_variables!$B$1:$B$100,0),1),"")</f>
        <v>nb_volailles_chair</v>
      </c>
    </row>
    <row r="548" spans="1:6" hidden="1" x14ac:dyDescent="0.25">
      <c r="A548" t="s">
        <v>1046</v>
      </c>
      <c r="B548" t="s">
        <v>1047</v>
      </c>
      <c r="C548" t="s">
        <v>982</v>
      </c>
      <c r="D548" t="s">
        <v>989</v>
      </c>
      <c r="E548">
        <v>12.05</v>
      </c>
      <c r="F548" t="str">
        <f>IFERROR(INDEX(corres_pbs_variables!$A$1:$B$100,MATCH(tab_pbs[[#This Row],[libelle_produit]],corres_pbs_variables!$B$1:$B$100,0),1),"")</f>
        <v>nb_volailles_chair</v>
      </c>
    </row>
    <row r="549" spans="1:6" hidden="1" x14ac:dyDescent="0.25">
      <c r="A549" t="s">
        <v>1046</v>
      </c>
      <c r="B549" t="s">
        <v>1047</v>
      </c>
      <c r="C549" t="s">
        <v>982</v>
      </c>
      <c r="D549" t="s">
        <v>990</v>
      </c>
      <c r="E549">
        <v>12.15</v>
      </c>
      <c r="F549" t="str">
        <f>IFERROR(INDEX(corres_pbs_variables!$A$1:$B$100,MATCH(tab_pbs[[#This Row],[libelle_produit]],corres_pbs_variables!$B$1:$B$100,0),1),"")</f>
        <v>nb_volailles_chair</v>
      </c>
    </row>
    <row r="550" spans="1:6" hidden="1" x14ac:dyDescent="0.25">
      <c r="A550" t="s">
        <v>1046</v>
      </c>
      <c r="B550" t="s">
        <v>1047</v>
      </c>
      <c r="C550" t="s">
        <v>982</v>
      </c>
      <c r="D550" t="s">
        <v>991</v>
      </c>
      <c r="E550">
        <v>12.15</v>
      </c>
      <c r="F550" t="str">
        <f>IFERROR(INDEX(corres_pbs_variables!$A$1:$B$100,MATCH(tab_pbs[[#This Row],[libelle_produit]],corres_pbs_variables!$B$1:$B$100,0),1),"")</f>
        <v>nb_volailles_chair</v>
      </c>
    </row>
    <row r="551" spans="1:6" hidden="1" x14ac:dyDescent="0.25">
      <c r="A551" t="s">
        <v>1046</v>
      </c>
      <c r="B551" t="s">
        <v>1047</v>
      </c>
      <c r="C551" t="s">
        <v>982</v>
      </c>
      <c r="D551" t="s">
        <v>992</v>
      </c>
      <c r="E551">
        <v>12.15</v>
      </c>
      <c r="F551" t="str">
        <f>IFERROR(INDEX(corres_pbs_variables!$A$1:$B$100,MATCH(tab_pbs[[#This Row],[libelle_produit]],corres_pbs_variables!$B$1:$B$100,0),1),"")</f>
        <v>nb_volailles_chair</v>
      </c>
    </row>
    <row r="552" spans="1:6" hidden="1" x14ac:dyDescent="0.25">
      <c r="A552" t="s">
        <v>1046</v>
      </c>
      <c r="B552" t="s">
        <v>1047</v>
      </c>
      <c r="C552" t="s">
        <v>982</v>
      </c>
      <c r="D552" t="s">
        <v>993</v>
      </c>
      <c r="E552">
        <v>12.15</v>
      </c>
      <c r="F552" t="str">
        <f>IFERROR(INDEX(corres_pbs_variables!$A$1:$B$100,MATCH(tab_pbs[[#This Row],[libelle_produit]],corres_pbs_variables!$B$1:$B$100,0),1),"")</f>
        <v>nb_volailles_chair</v>
      </c>
    </row>
    <row r="553" spans="1:6" hidden="1" x14ac:dyDescent="0.25">
      <c r="A553" t="s">
        <v>1046</v>
      </c>
      <c r="B553" t="s">
        <v>1047</v>
      </c>
      <c r="C553" t="s">
        <v>982</v>
      </c>
      <c r="D553" t="s">
        <v>994</v>
      </c>
      <c r="E553">
        <v>12.08</v>
      </c>
      <c r="F553" t="str">
        <f>IFERROR(INDEX(corres_pbs_variables!$A$1:$B$100,MATCH(tab_pbs[[#This Row],[libelle_produit]],corres_pbs_variables!$B$1:$B$100,0),1),"")</f>
        <v>nb_volailles_chair</v>
      </c>
    </row>
    <row r="554" spans="1:6" hidden="1" x14ac:dyDescent="0.25">
      <c r="A554" t="s">
        <v>1046</v>
      </c>
      <c r="B554" t="s">
        <v>1047</v>
      </c>
      <c r="C554" t="s">
        <v>982</v>
      </c>
      <c r="D554" t="s">
        <v>995</v>
      </c>
      <c r="E554">
        <v>9.69</v>
      </c>
      <c r="F554" t="str">
        <f>IFERROR(INDEX(corres_pbs_variables!$A$1:$B$100,MATCH(tab_pbs[[#This Row],[libelle_produit]],corres_pbs_variables!$B$1:$B$100,0),1),"")</f>
        <v>nb_volailles_chair</v>
      </c>
    </row>
    <row r="555" spans="1:6" hidden="1" x14ac:dyDescent="0.25">
      <c r="A555" t="s">
        <v>1046</v>
      </c>
      <c r="B555" t="s">
        <v>1047</v>
      </c>
      <c r="C555" t="s">
        <v>982</v>
      </c>
      <c r="D555" t="s">
        <v>996</v>
      </c>
      <c r="E555">
        <v>9.65</v>
      </c>
      <c r="F555" t="str">
        <f>IFERROR(INDEX(corres_pbs_variables!$A$1:$B$100,MATCH(tab_pbs[[#This Row],[libelle_produit]],corres_pbs_variables!$B$1:$B$100,0),1),"")</f>
        <v>nb_volailles_chair</v>
      </c>
    </row>
    <row r="556" spans="1:6" hidden="1" x14ac:dyDescent="0.25">
      <c r="A556" t="s">
        <v>1046</v>
      </c>
      <c r="B556" t="s">
        <v>1047</v>
      </c>
      <c r="C556" t="s">
        <v>982</v>
      </c>
      <c r="D556" t="s">
        <v>997</v>
      </c>
      <c r="E556">
        <v>12.44</v>
      </c>
      <c r="F556" t="str">
        <f>IFERROR(INDEX(corres_pbs_variables!$A$1:$B$100,MATCH(tab_pbs[[#This Row],[libelle_produit]],corres_pbs_variables!$B$1:$B$100,0),1),"")</f>
        <v>nb_volailles_chair</v>
      </c>
    </row>
    <row r="557" spans="1:6" hidden="1" x14ac:dyDescent="0.25">
      <c r="A557" t="s">
        <v>1046</v>
      </c>
      <c r="B557" t="s">
        <v>1047</v>
      </c>
      <c r="C557" t="s">
        <v>982</v>
      </c>
      <c r="D557" t="s">
        <v>998</v>
      </c>
      <c r="E557">
        <v>12.44</v>
      </c>
      <c r="F557" t="str">
        <f>IFERROR(INDEX(corres_pbs_variables!$A$1:$B$100,MATCH(tab_pbs[[#This Row],[libelle_produit]],corres_pbs_variables!$B$1:$B$100,0),1),"")</f>
        <v>nb_volailles_chair</v>
      </c>
    </row>
    <row r="558" spans="1:6" hidden="1" x14ac:dyDescent="0.25">
      <c r="A558" t="s">
        <v>1046</v>
      </c>
      <c r="B558" t="s">
        <v>1047</v>
      </c>
      <c r="C558" t="s">
        <v>982</v>
      </c>
      <c r="D558" t="s">
        <v>999</v>
      </c>
      <c r="E558">
        <v>12.15</v>
      </c>
      <c r="F558" t="str">
        <f>IFERROR(INDEX(corres_pbs_variables!$A$1:$B$100,MATCH(tab_pbs[[#This Row],[libelle_produit]],corres_pbs_variables!$B$1:$B$100,0),1),"")</f>
        <v>nb_volailles_chair</v>
      </c>
    </row>
    <row r="559" spans="1:6" hidden="1" x14ac:dyDescent="0.25">
      <c r="A559" t="s">
        <v>1046</v>
      </c>
      <c r="B559" t="s">
        <v>1047</v>
      </c>
      <c r="C559" t="s">
        <v>982</v>
      </c>
      <c r="D559" t="s">
        <v>1000</v>
      </c>
      <c r="E559">
        <v>12.48</v>
      </c>
      <c r="F559" t="str">
        <f>IFERROR(INDEX(corres_pbs_variables!$A$1:$B$100,MATCH(tab_pbs[[#This Row],[libelle_produit]],corres_pbs_variables!$B$1:$B$100,0),1),"")</f>
        <v>nb_volailles_chair</v>
      </c>
    </row>
    <row r="560" spans="1:6" hidden="1" x14ac:dyDescent="0.25">
      <c r="A560" t="s">
        <v>1046</v>
      </c>
      <c r="B560" t="s">
        <v>1047</v>
      </c>
      <c r="C560" t="s">
        <v>982</v>
      </c>
      <c r="D560" t="s">
        <v>20</v>
      </c>
      <c r="E560">
        <v>12.15</v>
      </c>
      <c r="F560" t="str">
        <f>IFERROR(INDEX(corres_pbs_variables!$A$1:$B$100,MATCH(tab_pbs[[#This Row],[libelle_produit]],corres_pbs_variables!$B$1:$B$100,0),1),"")</f>
        <v>nb_volailles_chair</v>
      </c>
    </row>
    <row r="561" spans="1:6" hidden="1" x14ac:dyDescent="0.25">
      <c r="A561" t="s">
        <v>1046</v>
      </c>
      <c r="B561" t="s">
        <v>1047</v>
      </c>
      <c r="C561" t="s">
        <v>982</v>
      </c>
      <c r="D561" t="s">
        <v>1001</v>
      </c>
      <c r="E561">
        <v>12.15</v>
      </c>
      <c r="F561" t="str">
        <f>IFERROR(INDEX(corres_pbs_variables!$A$1:$B$100,MATCH(tab_pbs[[#This Row],[libelle_produit]],corres_pbs_variables!$B$1:$B$100,0),1),"")</f>
        <v>nb_volailles_chair</v>
      </c>
    </row>
    <row r="562" spans="1:6" hidden="1" x14ac:dyDescent="0.25">
      <c r="A562" t="s">
        <v>1046</v>
      </c>
      <c r="B562" t="s">
        <v>1047</v>
      </c>
      <c r="C562" t="s">
        <v>982</v>
      </c>
      <c r="D562" t="s">
        <v>1002</v>
      </c>
      <c r="E562">
        <v>12.15</v>
      </c>
      <c r="F562" t="str">
        <f>IFERROR(INDEX(corres_pbs_variables!$A$1:$B$100,MATCH(tab_pbs[[#This Row],[libelle_produit]],corres_pbs_variables!$B$1:$B$100,0),1),"")</f>
        <v>nb_volailles_chair</v>
      </c>
    </row>
    <row r="563" spans="1:6" hidden="1" x14ac:dyDescent="0.25">
      <c r="A563" t="s">
        <v>1046</v>
      </c>
      <c r="B563" t="s">
        <v>1047</v>
      </c>
      <c r="C563" t="s">
        <v>982</v>
      </c>
      <c r="D563" t="s">
        <v>1003</v>
      </c>
      <c r="E563">
        <v>12.15</v>
      </c>
      <c r="F563" t="str">
        <f>IFERROR(INDEX(corres_pbs_variables!$A$1:$B$100,MATCH(tab_pbs[[#This Row],[libelle_produit]],corres_pbs_variables!$B$1:$B$100,0),1),"")</f>
        <v>nb_volailles_chair</v>
      </c>
    </row>
    <row r="564" spans="1:6" hidden="1" x14ac:dyDescent="0.25">
      <c r="A564" t="s">
        <v>1046</v>
      </c>
      <c r="B564" t="s">
        <v>1047</v>
      </c>
      <c r="C564" t="s">
        <v>982</v>
      </c>
      <c r="D564" t="s">
        <v>1004</v>
      </c>
      <c r="E564">
        <v>12.14</v>
      </c>
      <c r="F564" t="str">
        <f>IFERROR(INDEX(corres_pbs_variables!$A$1:$B$100,MATCH(tab_pbs[[#This Row],[libelle_produit]],corres_pbs_variables!$B$1:$B$100,0),1),"")</f>
        <v>nb_volailles_chair</v>
      </c>
    </row>
    <row r="565" spans="1:6" hidden="1" x14ac:dyDescent="0.25">
      <c r="A565" t="s">
        <v>1046</v>
      </c>
      <c r="B565" t="s">
        <v>1047</v>
      </c>
      <c r="C565" t="s">
        <v>982</v>
      </c>
      <c r="D565" t="s">
        <v>1005</v>
      </c>
      <c r="E565">
        <v>14.02</v>
      </c>
      <c r="F565" t="str">
        <f>IFERROR(INDEX(corres_pbs_variables!$A$1:$B$100,MATCH(tab_pbs[[#This Row],[libelle_produit]],corres_pbs_variables!$B$1:$B$100,0),1),"")</f>
        <v>nb_volailles_chair</v>
      </c>
    </row>
    <row r="566" spans="1:6" hidden="1" x14ac:dyDescent="0.25">
      <c r="A566" t="s">
        <v>1046</v>
      </c>
      <c r="B566" t="s">
        <v>1047</v>
      </c>
      <c r="C566" t="s">
        <v>982</v>
      </c>
      <c r="D566" t="s">
        <v>1006</v>
      </c>
      <c r="E566">
        <v>12.1</v>
      </c>
      <c r="F566" t="str">
        <f>IFERROR(INDEX(corres_pbs_variables!$A$1:$B$100,MATCH(tab_pbs[[#This Row],[libelle_produit]],corres_pbs_variables!$B$1:$B$100,0),1),"")</f>
        <v>nb_volailles_chair</v>
      </c>
    </row>
    <row r="567" spans="1:6" hidden="1" x14ac:dyDescent="0.25">
      <c r="A567" t="s">
        <v>1046</v>
      </c>
      <c r="B567" t="s">
        <v>1047</v>
      </c>
      <c r="C567" t="s">
        <v>982</v>
      </c>
      <c r="D567" t="s">
        <v>1007</v>
      </c>
      <c r="E567">
        <v>22.51</v>
      </c>
      <c r="F567" t="str">
        <f>IFERROR(INDEX(corres_pbs_variables!$A$1:$B$100,MATCH(tab_pbs[[#This Row],[libelle_produit]],corres_pbs_variables!$B$1:$B$100,0),1),"")</f>
        <v>nb_volailles_chair</v>
      </c>
    </row>
    <row r="568" spans="1:6" hidden="1" x14ac:dyDescent="0.25">
      <c r="A568" t="s">
        <v>1046</v>
      </c>
      <c r="B568" t="s">
        <v>1047</v>
      </c>
      <c r="C568" t="s">
        <v>982</v>
      </c>
      <c r="D568" t="s">
        <v>1008</v>
      </c>
      <c r="E568">
        <v>12.1</v>
      </c>
      <c r="F568" t="str">
        <f>IFERROR(INDEX(corres_pbs_variables!$A$1:$B$100,MATCH(tab_pbs[[#This Row],[libelle_produit]],corres_pbs_variables!$B$1:$B$100,0),1),"")</f>
        <v>nb_volailles_chair</v>
      </c>
    </row>
    <row r="569" spans="1:6" hidden="1" x14ac:dyDescent="0.25">
      <c r="A569" t="s">
        <v>1048</v>
      </c>
      <c r="B569" t="s">
        <v>1049</v>
      </c>
      <c r="C569" t="s">
        <v>982</v>
      </c>
      <c r="D569" t="s">
        <v>983</v>
      </c>
      <c r="E569">
        <v>24.57</v>
      </c>
      <c r="F569" t="str">
        <f>IFERROR(INDEX(corres_pbs_variables!$A$1:$B$100,MATCH(tab_pbs[[#This Row],[libelle_produit]],corres_pbs_variables!$B$1:$B$100,0),1),"")</f>
        <v>nb_palmipedes_a_gaver</v>
      </c>
    </row>
    <row r="570" spans="1:6" hidden="1" x14ac:dyDescent="0.25">
      <c r="A570" t="s">
        <v>1048</v>
      </c>
      <c r="B570" t="s">
        <v>1049</v>
      </c>
      <c r="C570" t="s">
        <v>982</v>
      </c>
      <c r="D570" t="s">
        <v>984</v>
      </c>
      <c r="E570">
        <v>20.89</v>
      </c>
      <c r="F570" t="str">
        <f>IFERROR(INDEX(corres_pbs_variables!$A$1:$B$100,MATCH(tab_pbs[[#This Row],[libelle_produit]],corres_pbs_variables!$B$1:$B$100,0),1),"")</f>
        <v>nb_palmipedes_a_gaver</v>
      </c>
    </row>
    <row r="571" spans="1:6" hidden="1" x14ac:dyDescent="0.25">
      <c r="A571" t="s">
        <v>1048</v>
      </c>
      <c r="B571" t="s">
        <v>1049</v>
      </c>
      <c r="C571" t="s">
        <v>982</v>
      </c>
      <c r="D571" t="s">
        <v>985</v>
      </c>
      <c r="E571">
        <v>36.54</v>
      </c>
      <c r="F571" t="str">
        <f>IFERROR(INDEX(corres_pbs_variables!$A$1:$B$100,MATCH(tab_pbs[[#This Row],[libelle_produit]],corres_pbs_variables!$B$1:$B$100,0),1),"")</f>
        <v>nb_palmipedes_a_gaver</v>
      </c>
    </row>
    <row r="572" spans="1:6" hidden="1" x14ac:dyDescent="0.25">
      <c r="A572" t="s">
        <v>1048</v>
      </c>
      <c r="B572" t="s">
        <v>1049</v>
      </c>
      <c r="C572" t="s">
        <v>982</v>
      </c>
      <c r="D572" t="s">
        <v>986</v>
      </c>
      <c r="E572">
        <v>48.17</v>
      </c>
      <c r="F572" t="str">
        <f>IFERROR(INDEX(corres_pbs_variables!$A$1:$B$100,MATCH(tab_pbs[[#This Row],[libelle_produit]],corres_pbs_variables!$B$1:$B$100,0),1),"")</f>
        <v>nb_palmipedes_a_gaver</v>
      </c>
    </row>
    <row r="573" spans="1:6" hidden="1" x14ac:dyDescent="0.25">
      <c r="A573" t="s">
        <v>1048</v>
      </c>
      <c r="B573" t="s">
        <v>1049</v>
      </c>
      <c r="C573" t="s">
        <v>982</v>
      </c>
      <c r="D573" t="s">
        <v>987</v>
      </c>
      <c r="E573">
        <v>48.7</v>
      </c>
      <c r="F573" t="str">
        <f>IFERROR(INDEX(corres_pbs_variables!$A$1:$B$100,MATCH(tab_pbs[[#This Row],[libelle_produit]],corres_pbs_variables!$B$1:$B$100,0),1),"")</f>
        <v>nb_palmipedes_a_gaver</v>
      </c>
    </row>
    <row r="574" spans="1:6" hidden="1" x14ac:dyDescent="0.25">
      <c r="A574" t="s">
        <v>1048</v>
      </c>
      <c r="B574" t="s">
        <v>1049</v>
      </c>
      <c r="C574" t="s">
        <v>982</v>
      </c>
      <c r="D574" t="s">
        <v>988</v>
      </c>
      <c r="E574">
        <v>25.53</v>
      </c>
      <c r="F574" t="str">
        <f>IFERROR(INDEX(corres_pbs_variables!$A$1:$B$100,MATCH(tab_pbs[[#This Row],[libelle_produit]],corres_pbs_variables!$B$1:$B$100,0),1),"")</f>
        <v>nb_palmipedes_a_gaver</v>
      </c>
    </row>
    <row r="575" spans="1:6" hidden="1" x14ac:dyDescent="0.25">
      <c r="A575" t="s">
        <v>1048</v>
      </c>
      <c r="B575" t="s">
        <v>1049</v>
      </c>
      <c r="C575" t="s">
        <v>982</v>
      </c>
      <c r="D575" t="s">
        <v>989</v>
      </c>
      <c r="E575">
        <v>17.760000000000002</v>
      </c>
      <c r="F575" t="str">
        <f>IFERROR(INDEX(corres_pbs_variables!$A$1:$B$100,MATCH(tab_pbs[[#This Row],[libelle_produit]],corres_pbs_variables!$B$1:$B$100,0),1),"")</f>
        <v>nb_palmipedes_a_gaver</v>
      </c>
    </row>
    <row r="576" spans="1:6" hidden="1" x14ac:dyDescent="0.25">
      <c r="A576" t="s">
        <v>1048</v>
      </c>
      <c r="B576" t="s">
        <v>1049</v>
      </c>
      <c r="C576" t="s">
        <v>982</v>
      </c>
      <c r="D576" t="s">
        <v>990</v>
      </c>
      <c r="E576">
        <v>40.32</v>
      </c>
      <c r="F576" t="str">
        <f>IFERROR(INDEX(corres_pbs_variables!$A$1:$B$100,MATCH(tab_pbs[[#This Row],[libelle_produit]],corres_pbs_variables!$B$1:$B$100,0),1),"")</f>
        <v>nb_palmipedes_a_gaver</v>
      </c>
    </row>
    <row r="577" spans="1:6" hidden="1" x14ac:dyDescent="0.25">
      <c r="A577" t="s">
        <v>1048</v>
      </c>
      <c r="B577" t="s">
        <v>1049</v>
      </c>
      <c r="C577" t="s">
        <v>982</v>
      </c>
      <c r="D577" t="s">
        <v>991</v>
      </c>
      <c r="E577">
        <v>34.58</v>
      </c>
      <c r="F577" t="str">
        <f>IFERROR(INDEX(corres_pbs_variables!$A$1:$B$100,MATCH(tab_pbs[[#This Row],[libelle_produit]],corres_pbs_variables!$B$1:$B$100,0),1),"")</f>
        <v>nb_palmipedes_a_gaver</v>
      </c>
    </row>
    <row r="578" spans="1:6" hidden="1" x14ac:dyDescent="0.25">
      <c r="A578" t="s">
        <v>1048</v>
      </c>
      <c r="B578" t="s">
        <v>1049</v>
      </c>
      <c r="C578" t="s">
        <v>982</v>
      </c>
      <c r="D578" t="s">
        <v>992</v>
      </c>
      <c r="E578">
        <v>64.69</v>
      </c>
      <c r="F578" t="str">
        <f>IFERROR(INDEX(corres_pbs_variables!$A$1:$B$100,MATCH(tab_pbs[[#This Row],[libelle_produit]],corres_pbs_variables!$B$1:$B$100,0),1),"")</f>
        <v>nb_palmipedes_a_gaver</v>
      </c>
    </row>
    <row r="579" spans="1:6" hidden="1" x14ac:dyDescent="0.25">
      <c r="A579" t="s">
        <v>1048</v>
      </c>
      <c r="B579" t="s">
        <v>1049</v>
      </c>
      <c r="C579" t="s">
        <v>982</v>
      </c>
      <c r="D579" t="s">
        <v>993</v>
      </c>
      <c r="E579">
        <v>53.32</v>
      </c>
      <c r="F579" t="str">
        <f>IFERROR(INDEX(corres_pbs_variables!$A$1:$B$100,MATCH(tab_pbs[[#This Row],[libelle_produit]],corres_pbs_variables!$B$1:$B$100,0),1),"")</f>
        <v>nb_palmipedes_a_gaver</v>
      </c>
    </row>
    <row r="580" spans="1:6" hidden="1" x14ac:dyDescent="0.25">
      <c r="A580" t="s">
        <v>1048</v>
      </c>
      <c r="B580" t="s">
        <v>1049</v>
      </c>
      <c r="C580" t="s">
        <v>982</v>
      </c>
      <c r="D580" t="s">
        <v>994</v>
      </c>
      <c r="E580">
        <v>26.28</v>
      </c>
      <c r="F580" t="str">
        <f>IFERROR(INDEX(corres_pbs_variables!$A$1:$B$100,MATCH(tab_pbs[[#This Row],[libelle_produit]],corres_pbs_variables!$B$1:$B$100,0),1),"")</f>
        <v>nb_palmipedes_a_gaver</v>
      </c>
    </row>
    <row r="581" spans="1:6" hidden="1" x14ac:dyDescent="0.25">
      <c r="A581" t="s">
        <v>1048</v>
      </c>
      <c r="B581" t="s">
        <v>1049</v>
      </c>
      <c r="C581" t="s">
        <v>982</v>
      </c>
      <c r="D581" t="s">
        <v>995</v>
      </c>
      <c r="E581">
        <v>23.94</v>
      </c>
      <c r="F581" t="str">
        <f>IFERROR(INDEX(corres_pbs_variables!$A$1:$B$100,MATCH(tab_pbs[[#This Row],[libelle_produit]],corres_pbs_variables!$B$1:$B$100,0),1),"")</f>
        <v>nb_palmipedes_a_gaver</v>
      </c>
    </row>
    <row r="582" spans="1:6" hidden="1" x14ac:dyDescent="0.25">
      <c r="A582" t="s">
        <v>1048</v>
      </c>
      <c r="B582" t="s">
        <v>1049</v>
      </c>
      <c r="C582" t="s">
        <v>982</v>
      </c>
      <c r="D582" t="s">
        <v>996</v>
      </c>
      <c r="E582">
        <v>36.99</v>
      </c>
      <c r="F582" t="str">
        <f>IFERROR(INDEX(corres_pbs_variables!$A$1:$B$100,MATCH(tab_pbs[[#This Row],[libelle_produit]],corres_pbs_variables!$B$1:$B$100,0),1),"")</f>
        <v>nb_palmipedes_a_gaver</v>
      </c>
    </row>
    <row r="583" spans="1:6" hidden="1" x14ac:dyDescent="0.25">
      <c r="A583" t="s">
        <v>1048</v>
      </c>
      <c r="B583" t="s">
        <v>1049</v>
      </c>
      <c r="C583" t="s">
        <v>982</v>
      </c>
      <c r="D583" t="s">
        <v>997</v>
      </c>
      <c r="E583">
        <v>65.98</v>
      </c>
      <c r="F583" t="str">
        <f>IFERROR(INDEX(corres_pbs_variables!$A$1:$B$100,MATCH(tab_pbs[[#This Row],[libelle_produit]],corres_pbs_variables!$B$1:$B$100,0),1),"")</f>
        <v>nb_palmipedes_a_gaver</v>
      </c>
    </row>
    <row r="584" spans="1:6" hidden="1" x14ac:dyDescent="0.25">
      <c r="A584" t="s">
        <v>1048</v>
      </c>
      <c r="B584" t="s">
        <v>1049</v>
      </c>
      <c r="C584" t="s">
        <v>982</v>
      </c>
      <c r="D584" t="s">
        <v>998</v>
      </c>
      <c r="E584">
        <v>68.44</v>
      </c>
      <c r="F584" t="str">
        <f>IFERROR(INDEX(corres_pbs_variables!$A$1:$B$100,MATCH(tab_pbs[[#This Row],[libelle_produit]],corres_pbs_variables!$B$1:$B$100,0),1),"")</f>
        <v>nb_palmipedes_a_gaver</v>
      </c>
    </row>
    <row r="585" spans="1:6" hidden="1" x14ac:dyDescent="0.25">
      <c r="A585" t="s">
        <v>1048</v>
      </c>
      <c r="B585" t="s">
        <v>1049</v>
      </c>
      <c r="C585" t="s">
        <v>982</v>
      </c>
      <c r="D585" t="s">
        <v>999</v>
      </c>
      <c r="E585">
        <v>62.93</v>
      </c>
      <c r="F585" t="str">
        <f>IFERROR(INDEX(corres_pbs_variables!$A$1:$B$100,MATCH(tab_pbs[[#This Row],[libelle_produit]],corres_pbs_variables!$B$1:$B$100,0),1),"")</f>
        <v>nb_palmipedes_a_gaver</v>
      </c>
    </row>
    <row r="586" spans="1:6" hidden="1" x14ac:dyDescent="0.25">
      <c r="A586" t="s">
        <v>1048</v>
      </c>
      <c r="B586" t="s">
        <v>1049</v>
      </c>
      <c r="C586" t="s">
        <v>982</v>
      </c>
      <c r="D586" t="s">
        <v>1000</v>
      </c>
      <c r="E586">
        <v>18.86</v>
      </c>
      <c r="F586" t="str">
        <f>IFERROR(INDEX(corres_pbs_variables!$A$1:$B$100,MATCH(tab_pbs[[#This Row],[libelle_produit]],corres_pbs_variables!$B$1:$B$100,0),1),"")</f>
        <v>nb_palmipedes_a_gaver</v>
      </c>
    </row>
    <row r="587" spans="1:6" hidden="1" x14ac:dyDescent="0.25">
      <c r="A587" t="s">
        <v>1048</v>
      </c>
      <c r="B587" t="s">
        <v>1049</v>
      </c>
      <c r="C587" t="s">
        <v>982</v>
      </c>
      <c r="D587" t="s">
        <v>20</v>
      </c>
      <c r="E587">
        <v>33.28</v>
      </c>
      <c r="F587" t="str">
        <f>IFERROR(INDEX(corres_pbs_variables!$A$1:$B$100,MATCH(tab_pbs[[#This Row],[libelle_produit]],corres_pbs_variables!$B$1:$B$100,0),1),"")</f>
        <v>nb_palmipedes_a_gaver</v>
      </c>
    </row>
    <row r="588" spans="1:6" hidden="1" x14ac:dyDescent="0.25">
      <c r="A588" t="s">
        <v>1048</v>
      </c>
      <c r="B588" t="s">
        <v>1049</v>
      </c>
      <c r="C588" t="s">
        <v>982</v>
      </c>
      <c r="D588" t="s">
        <v>1001</v>
      </c>
      <c r="E588">
        <v>34.64</v>
      </c>
      <c r="F588" t="str">
        <f>IFERROR(INDEX(corres_pbs_variables!$A$1:$B$100,MATCH(tab_pbs[[#This Row],[libelle_produit]],corres_pbs_variables!$B$1:$B$100,0),1),"")</f>
        <v>nb_palmipedes_a_gaver</v>
      </c>
    </row>
    <row r="589" spans="1:6" hidden="1" x14ac:dyDescent="0.25">
      <c r="A589" t="s">
        <v>1048</v>
      </c>
      <c r="B589" t="s">
        <v>1049</v>
      </c>
      <c r="C589" t="s">
        <v>982</v>
      </c>
      <c r="D589" t="s">
        <v>1002</v>
      </c>
      <c r="E589">
        <v>18.21</v>
      </c>
      <c r="F589" t="str">
        <f>IFERROR(INDEX(corres_pbs_variables!$A$1:$B$100,MATCH(tab_pbs[[#This Row],[libelle_produit]],corres_pbs_variables!$B$1:$B$100,0),1),"")</f>
        <v>nb_palmipedes_a_gaver</v>
      </c>
    </row>
    <row r="590" spans="1:6" hidden="1" x14ac:dyDescent="0.25">
      <c r="A590" t="s">
        <v>1048</v>
      </c>
      <c r="B590" t="s">
        <v>1049</v>
      </c>
      <c r="C590" t="s">
        <v>982</v>
      </c>
      <c r="D590" t="s">
        <v>1003</v>
      </c>
      <c r="E590">
        <v>38.200000000000003</v>
      </c>
      <c r="F590" t="str">
        <f>IFERROR(INDEX(corres_pbs_variables!$A$1:$B$100,MATCH(tab_pbs[[#This Row],[libelle_produit]],corres_pbs_variables!$B$1:$B$100,0),1),"")</f>
        <v>nb_palmipedes_a_gaver</v>
      </c>
    </row>
    <row r="591" spans="1:6" hidden="1" x14ac:dyDescent="0.25">
      <c r="A591" t="s">
        <v>1048</v>
      </c>
      <c r="B591" t="s">
        <v>1049</v>
      </c>
      <c r="C591" t="s">
        <v>982</v>
      </c>
      <c r="D591" t="s">
        <v>1004</v>
      </c>
      <c r="E591">
        <v>17.23</v>
      </c>
      <c r="F591" t="str">
        <f>IFERROR(INDEX(corres_pbs_variables!$A$1:$B$100,MATCH(tab_pbs[[#This Row],[libelle_produit]],corres_pbs_variables!$B$1:$B$100,0),1),"")</f>
        <v>nb_palmipedes_a_gaver</v>
      </c>
    </row>
    <row r="592" spans="1:6" hidden="1" x14ac:dyDescent="0.25">
      <c r="A592" t="s">
        <v>1048</v>
      </c>
      <c r="B592" t="s">
        <v>1049</v>
      </c>
      <c r="C592" t="s">
        <v>982</v>
      </c>
      <c r="D592" t="s">
        <v>1005</v>
      </c>
      <c r="E592">
        <v>17.23</v>
      </c>
      <c r="F592" t="str">
        <f>IFERROR(INDEX(corres_pbs_variables!$A$1:$B$100,MATCH(tab_pbs[[#This Row],[libelle_produit]],corres_pbs_variables!$B$1:$B$100,0),1),"")</f>
        <v>nb_palmipedes_a_gaver</v>
      </c>
    </row>
    <row r="593" spans="1:6" hidden="1" x14ac:dyDescent="0.25">
      <c r="A593" t="s">
        <v>1048</v>
      </c>
      <c r="B593" t="s">
        <v>1049</v>
      </c>
      <c r="C593" t="s">
        <v>982</v>
      </c>
      <c r="D593" t="s">
        <v>1006</v>
      </c>
      <c r="E593">
        <v>19.72</v>
      </c>
      <c r="F593" t="str">
        <f>IFERROR(INDEX(corres_pbs_variables!$A$1:$B$100,MATCH(tab_pbs[[#This Row],[libelle_produit]],corres_pbs_variables!$B$1:$B$100,0),1),"")</f>
        <v>nb_palmipedes_a_gaver</v>
      </c>
    </row>
    <row r="594" spans="1:6" hidden="1" x14ac:dyDescent="0.25">
      <c r="A594" t="s">
        <v>1048</v>
      </c>
      <c r="B594" t="s">
        <v>1049</v>
      </c>
      <c r="C594" t="s">
        <v>982</v>
      </c>
      <c r="D594" t="s">
        <v>1007</v>
      </c>
      <c r="E594">
        <v>21.27</v>
      </c>
      <c r="F594" t="str">
        <f>IFERROR(INDEX(corres_pbs_variables!$A$1:$B$100,MATCH(tab_pbs[[#This Row],[libelle_produit]],corres_pbs_variables!$B$1:$B$100,0),1),"")</f>
        <v>nb_palmipedes_a_gaver</v>
      </c>
    </row>
    <row r="595" spans="1:6" hidden="1" x14ac:dyDescent="0.25">
      <c r="A595" t="s">
        <v>1048</v>
      </c>
      <c r="B595" t="s">
        <v>1049</v>
      </c>
      <c r="C595" t="s">
        <v>982</v>
      </c>
      <c r="D595" t="s">
        <v>1008</v>
      </c>
      <c r="E595">
        <v>19.72</v>
      </c>
      <c r="F595" t="str">
        <f>IFERROR(INDEX(corres_pbs_variables!$A$1:$B$100,MATCH(tab_pbs[[#This Row],[libelle_produit]],corres_pbs_variables!$B$1:$B$100,0),1),"")</f>
        <v>nb_palmipedes_a_gaver</v>
      </c>
    </row>
    <row r="596" spans="1:6" hidden="1" x14ac:dyDescent="0.25">
      <c r="A596" t="s">
        <v>1050</v>
      </c>
      <c r="B596" t="s">
        <v>1051</v>
      </c>
      <c r="C596" t="s">
        <v>982</v>
      </c>
      <c r="D596" t="s">
        <v>983</v>
      </c>
      <c r="E596">
        <v>65.2</v>
      </c>
      <c r="F596" t="str">
        <f>IFERROR(INDEX(corres_pbs_variables!$A$1:$B$100,MATCH(tab_pbs[[#This Row],[libelle_produit]],corres_pbs_variables!$B$1:$B$100,0),1),"")</f>
        <v>nb_palmipedes_en_gavage</v>
      </c>
    </row>
    <row r="597" spans="1:6" hidden="1" x14ac:dyDescent="0.25">
      <c r="A597" t="s">
        <v>1050</v>
      </c>
      <c r="B597" t="s">
        <v>1051</v>
      </c>
      <c r="C597" t="s">
        <v>982</v>
      </c>
      <c r="D597" t="s">
        <v>984</v>
      </c>
      <c r="E597">
        <v>70.599999999999994</v>
      </c>
      <c r="F597" t="str">
        <f>IFERROR(INDEX(corres_pbs_variables!$A$1:$B$100,MATCH(tab_pbs[[#This Row],[libelle_produit]],corres_pbs_variables!$B$1:$B$100,0),1),"")</f>
        <v>nb_palmipedes_en_gavage</v>
      </c>
    </row>
    <row r="598" spans="1:6" hidden="1" x14ac:dyDescent="0.25">
      <c r="A598" t="s">
        <v>1050</v>
      </c>
      <c r="B598" t="s">
        <v>1051</v>
      </c>
      <c r="C598" t="s">
        <v>982</v>
      </c>
      <c r="D598" t="s">
        <v>985</v>
      </c>
      <c r="E598">
        <v>65.2</v>
      </c>
      <c r="F598" t="str">
        <f>IFERROR(INDEX(corres_pbs_variables!$A$1:$B$100,MATCH(tab_pbs[[#This Row],[libelle_produit]],corres_pbs_variables!$B$1:$B$100,0),1),"")</f>
        <v>nb_palmipedes_en_gavage</v>
      </c>
    </row>
    <row r="599" spans="1:6" hidden="1" x14ac:dyDescent="0.25">
      <c r="A599" t="s">
        <v>1050</v>
      </c>
      <c r="B599" t="s">
        <v>1051</v>
      </c>
      <c r="C599" t="s">
        <v>982</v>
      </c>
      <c r="D599" t="s">
        <v>986</v>
      </c>
      <c r="E599">
        <v>83.2</v>
      </c>
      <c r="F599" t="str">
        <f>IFERROR(INDEX(corres_pbs_variables!$A$1:$B$100,MATCH(tab_pbs[[#This Row],[libelle_produit]],corres_pbs_variables!$B$1:$B$100,0),1),"")</f>
        <v>nb_palmipedes_en_gavage</v>
      </c>
    </row>
    <row r="600" spans="1:6" hidden="1" x14ac:dyDescent="0.25">
      <c r="A600" t="s">
        <v>1050</v>
      </c>
      <c r="B600" t="s">
        <v>1051</v>
      </c>
      <c r="C600" t="s">
        <v>982</v>
      </c>
      <c r="D600" t="s">
        <v>987</v>
      </c>
      <c r="E600">
        <v>65.2</v>
      </c>
      <c r="F600" t="str">
        <f>IFERROR(INDEX(corres_pbs_variables!$A$1:$B$100,MATCH(tab_pbs[[#This Row],[libelle_produit]],corres_pbs_variables!$B$1:$B$100,0),1),"")</f>
        <v>nb_palmipedes_en_gavage</v>
      </c>
    </row>
    <row r="601" spans="1:6" hidden="1" x14ac:dyDescent="0.25">
      <c r="A601" t="s">
        <v>1050</v>
      </c>
      <c r="B601" t="s">
        <v>1051</v>
      </c>
      <c r="C601" t="s">
        <v>982</v>
      </c>
      <c r="D601" t="s">
        <v>988</v>
      </c>
      <c r="E601">
        <v>72.599999999999994</v>
      </c>
      <c r="F601" t="str">
        <f>IFERROR(INDEX(corres_pbs_variables!$A$1:$B$100,MATCH(tab_pbs[[#This Row],[libelle_produit]],corres_pbs_variables!$B$1:$B$100,0),1),"")</f>
        <v>nb_palmipedes_en_gavage</v>
      </c>
    </row>
    <row r="602" spans="1:6" hidden="1" x14ac:dyDescent="0.25">
      <c r="A602" t="s">
        <v>1050</v>
      </c>
      <c r="B602" t="s">
        <v>1051</v>
      </c>
      <c r="C602" t="s">
        <v>982</v>
      </c>
      <c r="D602" t="s">
        <v>989</v>
      </c>
      <c r="E602">
        <v>65.2</v>
      </c>
      <c r="F602" t="str">
        <f>IFERROR(INDEX(corres_pbs_variables!$A$1:$B$100,MATCH(tab_pbs[[#This Row],[libelle_produit]],corres_pbs_variables!$B$1:$B$100,0),1),"")</f>
        <v>nb_palmipedes_en_gavage</v>
      </c>
    </row>
    <row r="603" spans="1:6" hidden="1" x14ac:dyDescent="0.25">
      <c r="A603" t="s">
        <v>1050</v>
      </c>
      <c r="B603" t="s">
        <v>1051</v>
      </c>
      <c r="C603" t="s">
        <v>982</v>
      </c>
      <c r="D603" t="s">
        <v>990</v>
      </c>
      <c r="E603">
        <v>65.2</v>
      </c>
      <c r="F603" t="str">
        <f>IFERROR(INDEX(corres_pbs_variables!$A$1:$B$100,MATCH(tab_pbs[[#This Row],[libelle_produit]],corres_pbs_variables!$B$1:$B$100,0),1),"")</f>
        <v>nb_palmipedes_en_gavage</v>
      </c>
    </row>
    <row r="604" spans="1:6" hidden="1" x14ac:dyDescent="0.25">
      <c r="A604" t="s">
        <v>1050</v>
      </c>
      <c r="B604" t="s">
        <v>1051</v>
      </c>
      <c r="C604" t="s">
        <v>982</v>
      </c>
      <c r="D604" t="s">
        <v>991</v>
      </c>
      <c r="E604">
        <v>71.3</v>
      </c>
      <c r="F604" t="str">
        <f>IFERROR(INDEX(corres_pbs_variables!$A$1:$B$100,MATCH(tab_pbs[[#This Row],[libelle_produit]],corres_pbs_variables!$B$1:$B$100,0),1),"")</f>
        <v>nb_palmipedes_en_gavage</v>
      </c>
    </row>
    <row r="605" spans="1:6" hidden="1" x14ac:dyDescent="0.25">
      <c r="A605" t="s">
        <v>1050</v>
      </c>
      <c r="B605" t="s">
        <v>1051</v>
      </c>
      <c r="C605" t="s">
        <v>982</v>
      </c>
      <c r="D605" t="s">
        <v>992</v>
      </c>
      <c r="E605">
        <v>89</v>
      </c>
      <c r="F605" t="str">
        <f>IFERROR(INDEX(corres_pbs_variables!$A$1:$B$100,MATCH(tab_pbs[[#This Row],[libelle_produit]],corres_pbs_variables!$B$1:$B$100,0),1),"")</f>
        <v>nb_palmipedes_en_gavage</v>
      </c>
    </row>
    <row r="606" spans="1:6" hidden="1" x14ac:dyDescent="0.25">
      <c r="A606" t="s">
        <v>1050</v>
      </c>
      <c r="B606" t="s">
        <v>1051</v>
      </c>
      <c r="C606" t="s">
        <v>982</v>
      </c>
      <c r="D606" t="s">
        <v>993</v>
      </c>
      <c r="E606">
        <v>65.2</v>
      </c>
      <c r="F606" t="str">
        <f>IFERROR(INDEX(corres_pbs_variables!$A$1:$B$100,MATCH(tab_pbs[[#This Row],[libelle_produit]],corres_pbs_variables!$B$1:$B$100,0),1),"")</f>
        <v>nb_palmipedes_en_gavage</v>
      </c>
    </row>
    <row r="607" spans="1:6" hidden="1" x14ac:dyDescent="0.25">
      <c r="A607" t="s">
        <v>1050</v>
      </c>
      <c r="B607" t="s">
        <v>1051</v>
      </c>
      <c r="C607" t="s">
        <v>982</v>
      </c>
      <c r="D607" t="s">
        <v>994</v>
      </c>
      <c r="E607">
        <v>65.2</v>
      </c>
      <c r="F607" t="str">
        <f>IFERROR(INDEX(corres_pbs_variables!$A$1:$B$100,MATCH(tab_pbs[[#This Row],[libelle_produit]],corres_pbs_variables!$B$1:$B$100,0),1),"")</f>
        <v>nb_palmipedes_en_gavage</v>
      </c>
    </row>
    <row r="608" spans="1:6" hidden="1" x14ac:dyDescent="0.25">
      <c r="A608" t="s">
        <v>1050</v>
      </c>
      <c r="B608" t="s">
        <v>1051</v>
      </c>
      <c r="C608" t="s">
        <v>982</v>
      </c>
      <c r="D608" t="s">
        <v>995</v>
      </c>
      <c r="E608">
        <v>95.1</v>
      </c>
      <c r="F608" t="str">
        <f>IFERROR(INDEX(corres_pbs_variables!$A$1:$B$100,MATCH(tab_pbs[[#This Row],[libelle_produit]],corres_pbs_variables!$B$1:$B$100,0),1),"")</f>
        <v>nb_palmipedes_en_gavage</v>
      </c>
    </row>
    <row r="609" spans="1:6" hidden="1" x14ac:dyDescent="0.25">
      <c r="A609" t="s">
        <v>1050</v>
      </c>
      <c r="B609" t="s">
        <v>1051</v>
      </c>
      <c r="C609" t="s">
        <v>982</v>
      </c>
      <c r="D609" t="s">
        <v>996</v>
      </c>
      <c r="E609">
        <v>67.7</v>
      </c>
      <c r="F609" t="str">
        <f>IFERROR(INDEX(corres_pbs_variables!$A$1:$B$100,MATCH(tab_pbs[[#This Row],[libelle_produit]],corres_pbs_variables!$B$1:$B$100,0),1),"")</f>
        <v>nb_palmipedes_en_gavage</v>
      </c>
    </row>
    <row r="610" spans="1:6" hidden="1" x14ac:dyDescent="0.25">
      <c r="A610" t="s">
        <v>1050</v>
      </c>
      <c r="B610" t="s">
        <v>1051</v>
      </c>
      <c r="C610" t="s">
        <v>982</v>
      </c>
      <c r="D610" t="s">
        <v>997</v>
      </c>
      <c r="E610">
        <v>92.5</v>
      </c>
      <c r="F610" t="str">
        <f>IFERROR(INDEX(corres_pbs_variables!$A$1:$B$100,MATCH(tab_pbs[[#This Row],[libelle_produit]],corres_pbs_variables!$B$1:$B$100,0),1),"")</f>
        <v>nb_palmipedes_en_gavage</v>
      </c>
    </row>
    <row r="611" spans="1:6" hidden="1" x14ac:dyDescent="0.25">
      <c r="A611" t="s">
        <v>1050</v>
      </c>
      <c r="B611" t="s">
        <v>1051</v>
      </c>
      <c r="C611" t="s">
        <v>982</v>
      </c>
      <c r="D611" t="s">
        <v>998</v>
      </c>
      <c r="E611">
        <v>91.9</v>
      </c>
      <c r="F611" t="str">
        <f>IFERROR(INDEX(corres_pbs_variables!$A$1:$B$100,MATCH(tab_pbs[[#This Row],[libelle_produit]],corres_pbs_variables!$B$1:$B$100,0),1),"")</f>
        <v>nb_palmipedes_en_gavage</v>
      </c>
    </row>
    <row r="612" spans="1:6" hidden="1" x14ac:dyDescent="0.25">
      <c r="A612" t="s">
        <v>1050</v>
      </c>
      <c r="B612" t="s">
        <v>1051</v>
      </c>
      <c r="C612" t="s">
        <v>982</v>
      </c>
      <c r="D612" t="s">
        <v>999</v>
      </c>
      <c r="E612">
        <v>80.5</v>
      </c>
      <c r="F612" t="str">
        <f>IFERROR(INDEX(corres_pbs_variables!$A$1:$B$100,MATCH(tab_pbs[[#This Row],[libelle_produit]],corres_pbs_variables!$B$1:$B$100,0),1),"")</f>
        <v>nb_palmipedes_en_gavage</v>
      </c>
    </row>
    <row r="613" spans="1:6" hidden="1" x14ac:dyDescent="0.25">
      <c r="A613" t="s">
        <v>1050</v>
      </c>
      <c r="B613" t="s">
        <v>1051</v>
      </c>
      <c r="C613" t="s">
        <v>982</v>
      </c>
      <c r="D613" t="s">
        <v>1000</v>
      </c>
      <c r="E613">
        <v>67.400000000000006</v>
      </c>
      <c r="F613" t="str">
        <f>IFERROR(INDEX(corres_pbs_variables!$A$1:$B$100,MATCH(tab_pbs[[#This Row],[libelle_produit]],corres_pbs_variables!$B$1:$B$100,0),1),"")</f>
        <v>nb_palmipedes_en_gavage</v>
      </c>
    </row>
    <row r="614" spans="1:6" hidden="1" x14ac:dyDescent="0.25">
      <c r="A614" t="s">
        <v>1050</v>
      </c>
      <c r="B614" t="s">
        <v>1051</v>
      </c>
      <c r="C614" t="s">
        <v>982</v>
      </c>
      <c r="D614" t="s">
        <v>20</v>
      </c>
      <c r="E614">
        <v>81</v>
      </c>
      <c r="F614" t="str">
        <f>IFERROR(INDEX(corres_pbs_variables!$A$1:$B$100,MATCH(tab_pbs[[#This Row],[libelle_produit]],corres_pbs_variables!$B$1:$B$100,0),1),"")</f>
        <v>nb_palmipedes_en_gavage</v>
      </c>
    </row>
    <row r="615" spans="1:6" hidden="1" x14ac:dyDescent="0.25">
      <c r="A615" t="s">
        <v>1050</v>
      </c>
      <c r="B615" t="s">
        <v>1051</v>
      </c>
      <c r="C615" t="s">
        <v>982</v>
      </c>
      <c r="D615" t="s">
        <v>1001</v>
      </c>
      <c r="E615">
        <v>86.6</v>
      </c>
      <c r="F615" t="str">
        <f>IFERROR(INDEX(corres_pbs_variables!$A$1:$B$100,MATCH(tab_pbs[[#This Row],[libelle_produit]],corres_pbs_variables!$B$1:$B$100,0),1),"")</f>
        <v>nb_palmipedes_en_gavage</v>
      </c>
    </row>
    <row r="616" spans="1:6" hidden="1" x14ac:dyDescent="0.25">
      <c r="A616" t="s">
        <v>1050</v>
      </c>
      <c r="B616" t="s">
        <v>1051</v>
      </c>
      <c r="C616" t="s">
        <v>982</v>
      </c>
      <c r="D616" t="s">
        <v>1002</v>
      </c>
      <c r="E616">
        <v>65.2</v>
      </c>
      <c r="F616" t="str">
        <f>IFERROR(INDEX(corres_pbs_variables!$A$1:$B$100,MATCH(tab_pbs[[#This Row],[libelle_produit]],corres_pbs_variables!$B$1:$B$100,0),1),"")</f>
        <v>nb_palmipedes_en_gavage</v>
      </c>
    </row>
    <row r="617" spans="1:6" hidden="1" x14ac:dyDescent="0.25">
      <c r="A617" t="s">
        <v>1050</v>
      </c>
      <c r="B617" t="s">
        <v>1051</v>
      </c>
      <c r="C617" t="s">
        <v>982</v>
      </c>
      <c r="D617" t="s">
        <v>1003</v>
      </c>
      <c r="E617">
        <v>65.2</v>
      </c>
      <c r="F617" t="str">
        <f>IFERROR(INDEX(corres_pbs_variables!$A$1:$B$100,MATCH(tab_pbs[[#This Row],[libelle_produit]],corres_pbs_variables!$B$1:$B$100,0),1),"")</f>
        <v>nb_palmipedes_en_gavage</v>
      </c>
    </row>
    <row r="618" spans="1:6" hidden="1" x14ac:dyDescent="0.25">
      <c r="A618" t="s">
        <v>1050</v>
      </c>
      <c r="B618" t="s">
        <v>1051</v>
      </c>
      <c r="C618" t="s">
        <v>982</v>
      </c>
      <c r="D618" t="s">
        <v>1004</v>
      </c>
      <c r="E618">
        <v>65.2</v>
      </c>
      <c r="F618" t="str">
        <f>IFERROR(INDEX(corres_pbs_variables!$A$1:$B$100,MATCH(tab_pbs[[#This Row],[libelle_produit]],corres_pbs_variables!$B$1:$B$100,0),1),"")</f>
        <v>nb_palmipedes_en_gavage</v>
      </c>
    </row>
    <row r="619" spans="1:6" hidden="1" x14ac:dyDescent="0.25">
      <c r="A619" t="s">
        <v>1050</v>
      </c>
      <c r="B619" t="s">
        <v>1051</v>
      </c>
      <c r="C619" t="s">
        <v>982</v>
      </c>
      <c r="D619" t="s">
        <v>1005</v>
      </c>
      <c r="E619">
        <v>65.2</v>
      </c>
      <c r="F619" t="str">
        <f>IFERROR(INDEX(corres_pbs_variables!$A$1:$B$100,MATCH(tab_pbs[[#This Row],[libelle_produit]],corres_pbs_variables!$B$1:$B$100,0),1),"")</f>
        <v>nb_palmipedes_en_gavage</v>
      </c>
    </row>
    <row r="620" spans="1:6" hidden="1" x14ac:dyDescent="0.25">
      <c r="A620" t="s">
        <v>1050</v>
      </c>
      <c r="B620" t="s">
        <v>1051</v>
      </c>
      <c r="C620" t="s">
        <v>982</v>
      </c>
      <c r="D620" t="s">
        <v>1006</v>
      </c>
      <c r="E620">
        <v>65.2</v>
      </c>
      <c r="F620" t="str">
        <f>IFERROR(INDEX(corres_pbs_variables!$A$1:$B$100,MATCH(tab_pbs[[#This Row],[libelle_produit]],corres_pbs_variables!$B$1:$B$100,0),1),"")</f>
        <v>nb_palmipedes_en_gavage</v>
      </c>
    </row>
    <row r="621" spans="1:6" hidden="1" x14ac:dyDescent="0.25">
      <c r="A621" t="s">
        <v>1050</v>
      </c>
      <c r="B621" t="s">
        <v>1051</v>
      </c>
      <c r="C621" t="s">
        <v>982</v>
      </c>
      <c r="D621" t="s">
        <v>1007</v>
      </c>
      <c r="E621">
        <v>65.2</v>
      </c>
      <c r="F621" t="str">
        <f>IFERROR(INDEX(corres_pbs_variables!$A$1:$B$100,MATCH(tab_pbs[[#This Row],[libelle_produit]],corres_pbs_variables!$B$1:$B$100,0),1),"")</f>
        <v>nb_palmipedes_en_gavage</v>
      </c>
    </row>
    <row r="622" spans="1:6" hidden="1" x14ac:dyDescent="0.25">
      <c r="A622" t="s">
        <v>1050</v>
      </c>
      <c r="B622" t="s">
        <v>1051</v>
      </c>
      <c r="C622" t="s">
        <v>982</v>
      </c>
      <c r="D622" t="s">
        <v>1008</v>
      </c>
      <c r="E622">
        <v>65.2</v>
      </c>
      <c r="F622" t="str">
        <f>IFERROR(INDEX(corres_pbs_variables!$A$1:$B$100,MATCH(tab_pbs[[#This Row],[libelle_produit]],corres_pbs_variables!$B$1:$B$100,0),1),"")</f>
        <v>nb_palmipedes_en_gavage</v>
      </c>
    </row>
    <row r="623" spans="1:6" hidden="1" x14ac:dyDescent="0.25">
      <c r="A623" t="s">
        <v>1052</v>
      </c>
      <c r="B623" t="s">
        <v>1053</v>
      </c>
      <c r="C623" t="s">
        <v>982</v>
      </c>
      <c r="D623" t="s">
        <v>983</v>
      </c>
      <c r="E623">
        <v>27.36</v>
      </c>
      <c r="F623" t="str">
        <f>IFERROR(INDEX(corres_pbs_variables!$A$1:$B$100,MATCH(tab_pbs[[#This Row],[libelle_produit]],corres_pbs_variables!$B$1:$B$100,0),1),"")</f>
        <v/>
      </c>
    </row>
    <row r="624" spans="1:6" hidden="1" x14ac:dyDescent="0.25">
      <c r="A624" t="s">
        <v>1052</v>
      </c>
      <c r="B624" t="s">
        <v>1053</v>
      </c>
      <c r="C624" t="s">
        <v>982</v>
      </c>
      <c r="D624" t="s">
        <v>984</v>
      </c>
      <c r="E624">
        <v>27.36</v>
      </c>
      <c r="F624" t="str">
        <f>IFERROR(INDEX(corres_pbs_variables!$A$1:$B$100,MATCH(tab_pbs[[#This Row],[libelle_produit]],corres_pbs_variables!$B$1:$B$100,0),1),"")</f>
        <v/>
      </c>
    </row>
    <row r="625" spans="1:6" hidden="1" x14ac:dyDescent="0.25">
      <c r="A625" t="s">
        <v>1052</v>
      </c>
      <c r="B625" t="s">
        <v>1053</v>
      </c>
      <c r="C625" t="s">
        <v>982</v>
      </c>
      <c r="D625" t="s">
        <v>985</v>
      </c>
      <c r="E625">
        <v>27.36</v>
      </c>
      <c r="F625" t="str">
        <f>IFERROR(INDEX(corres_pbs_variables!$A$1:$B$100,MATCH(tab_pbs[[#This Row],[libelle_produit]],corres_pbs_variables!$B$1:$B$100,0),1),"")</f>
        <v/>
      </c>
    </row>
    <row r="626" spans="1:6" hidden="1" x14ac:dyDescent="0.25">
      <c r="A626" t="s">
        <v>1052</v>
      </c>
      <c r="B626" t="s">
        <v>1053</v>
      </c>
      <c r="C626" t="s">
        <v>982</v>
      </c>
      <c r="D626" t="s">
        <v>986</v>
      </c>
      <c r="E626">
        <v>27.36</v>
      </c>
      <c r="F626" t="str">
        <f>IFERROR(INDEX(corres_pbs_variables!$A$1:$B$100,MATCH(tab_pbs[[#This Row],[libelle_produit]],corres_pbs_variables!$B$1:$B$100,0),1),"")</f>
        <v/>
      </c>
    </row>
    <row r="627" spans="1:6" hidden="1" x14ac:dyDescent="0.25">
      <c r="A627" t="s">
        <v>1052</v>
      </c>
      <c r="B627" t="s">
        <v>1053</v>
      </c>
      <c r="C627" t="s">
        <v>982</v>
      </c>
      <c r="D627" t="s">
        <v>987</v>
      </c>
      <c r="E627">
        <v>27.36</v>
      </c>
      <c r="F627" t="str">
        <f>IFERROR(INDEX(corres_pbs_variables!$A$1:$B$100,MATCH(tab_pbs[[#This Row],[libelle_produit]],corres_pbs_variables!$B$1:$B$100,0),1),"")</f>
        <v/>
      </c>
    </row>
    <row r="628" spans="1:6" hidden="1" x14ac:dyDescent="0.25">
      <c r="A628" t="s">
        <v>1052</v>
      </c>
      <c r="B628" t="s">
        <v>1053</v>
      </c>
      <c r="C628" t="s">
        <v>982</v>
      </c>
      <c r="D628" t="s">
        <v>988</v>
      </c>
      <c r="E628">
        <v>27.36</v>
      </c>
      <c r="F628" t="str">
        <f>IFERROR(INDEX(corres_pbs_variables!$A$1:$B$100,MATCH(tab_pbs[[#This Row],[libelle_produit]],corres_pbs_variables!$B$1:$B$100,0),1),"")</f>
        <v/>
      </c>
    </row>
    <row r="629" spans="1:6" hidden="1" x14ac:dyDescent="0.25">
      <c r="A629" t="s">
        <v>1052</v>
      </c>
      <c r="B629" t="s">
        <v>1053</v>
      </c>
      <c r="C629" t="s">
        <v>982</v>
      </c>
      <c r="D629" t="s">
        <v>989</v>
      </c>
      <c r="E629">
        <v>27.36</v>
      </c>
      <c r="F629" t="str">
        <f>IFERROR(INDEX(corres_pbs_variables!$A$1:$B$100,MATCH(tab_pbs[[#This Row],[libelle_produit]],corres_pbs_variables!$B$1:$B$100,0),1),"")</f>
        <v/>
      </c>
    </row>
    <row r="630" spans="1:6" hidden="1" x14ac:dyDescent="0.25">
      <c r="A630" t="s">
        <v>1052</v>
      </c>
      <c r="B630" t="s">
        <v>1053</v>
      </c>
      <c r="C630" t="s">
        <v>982</v>
      </c>
      <c r="D630" t="s">
        <v>990</v>
      </c>
      <c r="E630">
        <v>27.36</v>
      </c>
      <c r="F630" t="str">
        <f>IFERROR(INDEX(corres_pbs_variables!$A$1:$B$100,MATCH(tab_pbs[[#This Row],[libelle_produit]],corres_pbs_variables!$B$1:$B$100,0),1),"")</f>
        <v/>
      </c>
    </row>
    <row r="631" spans="1:6" hidden="1" x14ac:dyDescent="0.25">
      <c r="A631" t="s">
        <v>1052</v>
      </c>
      <c r="B631" t="s">
        <v>1053</v>
      </c>
      <c r="C631" t="s">
        <v>982</v>
      </c>
      <c r="D631" t="s">
        <v>991</v>
      </c>
      <c r="E631">
        <v>27.36</v>
      </c>
      <c r="F631" t="str">
        <f>IFERROR(INDEX(corres_pbs_variables!$A$1:$B$100,MATCH(tab_pbs[[#This Row],[libelle_produit]],corres_pbs_variables!$B$1:$B$100,0),1),"")</f>
        <v/>
      </c>
    </row>
    <row r="632" spans="1:6" hidden="1" x14ac:dyDescent="0.25">
      <c r="A632" t="s">
        <v>1052</v>
      </c>
      <c r="B632" t="s">
        <v>1053</v>
      </c>
      <c r="C632" t="s">
        <v>982</v>
      </c>
      <c r="D632" t="s">
        <v>992</v>
      </c>
      <c r="E632">
        <v>27.36</v>
      </c>
      <c r="F632" t="str">
        <f>IFERROR(INDEX(corres_pbs_variables!$A$1:$B$100,MATCH(tab_pbs[[#This Row],[libelle_produit]],corres_pbs_variables!$B$1:$B$100,0),1),"")</f>
        <v/>
      </c>
    </row>
    <row r="633" spans="1:6" hidden="1" x14ac:dyDescent="0.25">
      <c r="A633" t="s">
        <v>1052</v>
      </c>
      <c r="B633" t="s">
        <v>1053</v>
      </c>
      <c r="C633" t="s">
        <v>982</v>
      </c>
      <c r="D633" t="s">
        <v>993</v>
      </c>
      <c r="E633">
        <v>27.36</v>
      </c>
      <c r="F633" t="str">
        <f>IFERROR(INDEX(corres_pbs_variables!$A$1:$B$100,MATCH(tab_pbs[[#This Row],[libelle_produit]],corres_pbs_variables!$B$1:$B$100,0),1),"")</f>
        <v/>
      </c>
    </row>
    <row r="634" spans="1:6" hidden="1" x14ac:dyDescent="0.25">
      <c r="A634" t="s">
        <v>1052</v>
      </c>
      <c r="B634" t="s">
        <v>1053</v>
      </c>
      <c r="C634" t="s">
        <v>982</v>
      </c>
      <c r="D634" t="s">
        <v>994</v>
      </c>
      <c r="E634">
        <v>27.36</v>
      </c>
      <c r="F634" t="str">
        <f>IFERROR(INDEX(corres_pbs_variables!$A$1:$B$100,MATCH(tab_pbs[[#This Row],[libelle_produit]],corres_pbs_variables!$B$1:$B$100,0),1),"")</f>
        <v/>
      </c>
    </row>
    <row r="635" spans="1:6" hidden="1" x14ac:dyDescent="0.25">
      <c r="A635" t="s">
        <v>1052</v>
      </c>
      <c r="B635" t="s">
        <v>1053</v>
      </c>
      <c r="C635" t="s">
        <v>982</v>
      </c>
      <c r="D635" t="s">
        <v>995</v>
      </c>
      <c r="E635">
        <v>27.36</v>
      </c>
      <c r="F635" t="str">
        <f>IFERROR(INDEX(corres_pbs_variables!$A$1:$B$100,MATCH(tab_pbs[[#This Row],[libelle_produit]],corres_pbs_variables!$B$1:$B$100,0),1),"")</f>
        <v/>
      </c>
    </row>
    <row r="636" spans="1:6" hidden="1" x14ac:dyDescent="0.25">
      <c r="A636" t="s">
        <v>1052</v>
      </c>
      <c r="B636" t="s">
        <v>1053</v>
      </c>
      <c r="C636" t="s">
        <v>982</v>
      </c>
      <c r="D636" t="s">
        <v>996</v>
      </c>
      <c r="E636">
        <v>27.36</v>
      </c>
      <c r="F636" t="str">
        <f>IFERROR(INDEX(corres_pbs_variables!$A$1:$B$100,MATCH(tab_pbs[[#This Row],[libelle_produit]],corres_pbs_variables!$B$1:$B$100,0),1),"")</f>
        <v/>
      </c>
    </row>
    <row r="637" spans="1:6" hidden="1" x14ac:dyDescent="0.25">
      <c r="A637" t="s">
        <v>1052</v>
      </c>
      <c r="B637" t="s">
        <v>1053</v>
      </c>
      <c r="C637" t="s">
        <v>982</v>
      </c>
      <c r="D637" t="s">
        <v>997</v>
      </c>
      <c r="E637">
        <v>27.36</v>
      </c>
      <c r="F637" t="str">
        <f>IFERROR(INDEX(corres_pbs_variables!$A$1:$B$100,MATCH(tab_pbs[[#This Row],[libelle_produit]],corres_pbs_variables!$B$1:$B$100,0),1),"")</f>
        <v/>
      </c>
    </row>
    <row r="638" spans="1:6" hidden="1" x14ac:dyDescent="0.25">
      <c r="A638" t="s">
        <v>1052</v>
      </c>
      <c r="B638" t="s">
        <v>1053</v>
      </c>
      <c r="C638" t="s">
        <v>982</v>
      </c>
      <c r="D638" t="s">
        <v>998</v>
      </c>
      <c r="E638">
        <v>27.36</v>
      </c>
      <c r="F638" t="str">
        <f>IFERROR(INDEX(corres_pbs_variables!$A$1:$B$100,MATCH(tab_pbs[[#This Row],[libelle_produit]],corres_pbs_variables!$B$1:$B$100,0),1),"")</f>
        <v/>
      </c>
    </row>
    <row r="639" spans="1:6" hidden="1" x14ac:dyDescent="0.25">
      <c r="A639" t="s">
        <v>1052</v>
      </c>
      <c r="B639" t="s">
        <v>1053</v>
      </c>
      <c r="C639" t="s">
        <v>982</v>
      </c>
      <c r="D639" t="s">
        <v>999</v>
      </c>
      <c r="E639">
        <v>27.36</v>
      </c>
      <c r="F639" t="str">
        <f>IFERROR(INDEX(corres_pbs_variables!$A$1:$B$100,MATCH(tab_pbs[[#This Row],[libelle_produit]],corres_pbs_variables!$B$1:$B$100,0),1),"")</f>
        <v/>
      </c>
    </row>
    <row r="640" spans="1:6" hidden="1" x14ac:dyDescent="0.25">
      <c r="A640" t="s">
        <v>1052</v>
      </c>
      <c r="B640" t="s">
        <v>1053</v>
      </c>
      <c r="C640" t="s">
        <v>982</v>
      </c>
      <c r="D640" t="s">
        <v>1000</v>
      </c>
      <c r="E640">
        <v>27.36</v>
      </c>
      <c r="F640" t="str">
        <f>IFERROR(INDEX(corres_pbs_variables!$A$1:$B$100,MATCH(tab_pbs[[#This Row],[libelle_produit]],corres_pbs_variables!$B$1:$B$100,0),1),"")</f>
        <v/>
      </c>
    </row>
    <row r="641" spans="1:6" hidden="1" x14ac:dyDescent="0.25">
      <c r="A641" t="s">
        <v>1052</v>
      </c>
      <c r="B641" t="s">
        <v>1053</v>
      </c>
      <c r="C641" t="s">
        <v>982</v>
      </c>
      <c r="D641" t="s">
        <v>20</v>
      </c>
      <c r="E641">
        <v>27.36</v>
      </c>
      <c r="F641" t="str">
        <f>IFERROR(INDEX(corres_pbs_variables!$A$1:$B$100,MATCH(tab_pbs[[#This Row],[libelle_produit]],corres_pbs_variables!$B$1:$B$100,0),1),"")</f>
        <v/>
      </c>
    </row>
    <row r="642" spans="1:6" hidden="1" x14ac:dyDescent="0.25">
      <c r="A642" t="s">
        <v>1052</v>
      </c>
      <c r="B642" t="s">
        <v>1053</v>
      </c>
      <c r="C642" t="s">
        <v>982</v>
      </c>
      <c r="D642" t="s">
        <v>1001</v>
      </c>
      <c r="E642">
        <v>27.36</v>
      </c>
      <c r="F642" t="str">
        <f>IFERROR(INDEX(corres_pbs_variables!$A$1:$B$100,MATCH(tab_pbs[[#This Row],[libelle_produit]],corres_pbs_variables!$B$1:$B$100,0),1),"")</f>
        <v/>
      </c>
    </row>
    <row r="643" spans="1:6" hidden="1" x14ac:dyDescent="0.25">
      <c r="A643" t="s">
        <v>1052</v>
      </c>
      <c r="B643" t="s">
        <v>1053</v>
      </c>
      <c r="C643" t="s">
        <v>982</v>
      </c>
      <c r="D643" t="s">
        <v>1002</v>
      </c>
      <c r="E643">
        <v>27.36</v>
      </c>
      <c r="F643" t="str">
        <f>IFERROR(INDEX(corres_pbs_variables!$A$1:$B$100,MATCH(tab_pbs[[#This Row],[libelle_produit]],corres_pbs_variables!$B$1:$B$100,0),1),"")</f>
        <v/>
      </c>
    </row>
    <row r="644" spans="1:6" hidden="1" x14ac:dyDescent="0.25">
      <c r="A644" t="s">
        <v>1052</v>
      </c>
      <c r="B644" t="s">
        <v>1053</v>
      </c>
      <c r="C644" t="s">
        <v>982</v>
      </c>
      <c r="D644" t="s">
        <v>1003</v>
      </c>
      <c r="E644">
        <v>27.36</v>
      </c>
      <c r="F644" t="str">
        <f>IFERROR(INDEX(corres_pbs_variables!$A$1:$B$100,MATCH(tab_pbs[[#This Row],[libelle_produit]],corres_pbs_variables!$B$1:$B$100,0),1),"")</f>
        <v/>
      </c>
    </row>
    <row r="645" spans="1:6" hidden="1" x14ac:dyDescent="0.25">
      <c r="A645" t="s">
        <v>1052</v>
      </c>
      <c r="B645" t="s">
        <v>1053</v>
      </c>
      <c r="C645" t="s">
        <v>982</v>
      </c>
      <c r="D645" t="s">
        <v>1004</v>
      </c>
      <c r="E645">
        <v>22.3</v>
      </c>
      <c r="F645" t="str">
        <f>IFERROR(INDEX(corres_pbs_variables!$A$1:$B$100,MATCH(tab_pbs[[#This Row],[libelle_produit]],corres_pbs_variables!$B$1:$B$100,0),1),"")</f>
        <v/>
      </c>
    </row>
    <row r="646" spans="1:6" hidden="1" x14ac:dyDescent="0.25">
      <c r="A646" t="s">
        <v>1052</v>
      </c>
      <c r="B646" t="s">
        <v>1053</v>
      </c>
      <c r="C646" t="s">
        <v>982</v>
      </c>
      <c r="D646" t="s">
        <v>1005</v>
      </c>
      <c r="E646">
        <v>22.3</v>
      </c>
      <c r="F646" t="str">
        <f>IFERROR(INDEX(corres_pbs_variables!$A$1:$B$100,MATCH(tab_pbs[[#This Row],[libelle_produit]],corres_pbs_variables!$B$1:$B$100,0),1),"")</f>
        <v/>
      </c>
    </row>
    <row r="647" spans="1:6" hidden="1" x14ac:dyDescent="0.25">
      <c r="A647" t="s">
        <v>1052</v>
      </c>
      <c r="B647" t="s">
        <v>1053</v>
      </c>
      <c r="C647" t="s">
        <v>982</v>
      </c>
      <c r="D647" t="s">
        <v>1006</v>
      </c>
      <c r="E647">
        <v>22.3</v>
      </c>
      <c r="F647" t="str">
        <f>IFERROR(INDEX(corres_pbs_variables!$A$1:$B$100,MATCH(tab_pbs[[#This Row],[libelle_produit]],corres_pbs_variables!$B$1:$B$100,0),1),"")</f>
        <v/>
      </c>
    </row>
    <row r="648" spans="1:6" hidden="1" x14ac:dyDescent="0.25">
      <c r="A648" t="s">
        <v>1052</v>
      </c>
      <c r="B648" t="s">
        <v>1053</v>
      </c>
      <c r="C648" t="s">
        <v>982</v>
      </c>
      <c r="D648" t="s">
        <v>1007</v>
      </c>
      <c r="E648">
        <v>22.3</v>
      </c>
      <c r="F648" t="str">
        <f>IFERROR(INDEX(corres_pbs_variables!$A$1:$B$100,MATCH(tab_pbs[[#This Row],[libelle_produit]],corres_pbs_variables!$B$1:$B$100,0),1),"")</f>
        <v/>
      </c>
    </row>
    <row r="649" spans="1:6" hidden="1" x14ac:dyDescent="0.25">
      <c r="A649" t="s">
        <v>1052</v>
      </c>
      <c r="B649" t="s">
        <v>1053</v>
      </c>
      <c r="C649" t="s">
        <v>982</v>
      </c>
      <c r="D649" t="s">
        <v>1008</v>
      </c>
      <c r="E649">
        <v>22.3</v>
      </c>
      <c r="F649" t="str">
        <f>IFERROR(INDEX(corres_pbs_variables!$A$1:$B$100,MATCH(tab_pbs[[#This Row],[libelle_produit]],corres_pbs_variables!$B$1:$B$100,0),1),"")</f>
        <v/>
      </c>
    </row>
    <row r="650" spans="1:6" hidden="1" x14ac:dyDescent="0.25">
      <c r="A650" t="s">
        <v>1054</v>
      </c>
      <c r="B650" t="s">
        <v>1055</v>
      </c>
      <c r="C650" t="s">
        <v>982</v>
      </c>
      <c r="D650" t="s">
        <v>983</v>
      </c>
      <c r="E650">
        <v>9.89</v>
      </c>
      <c r="F650" t="str">
        <f>IFERROR(INDEX(corres_pbs_variables!$A$1:$B$100,MATCH(tab_pbs[[#This Row],[libelle_produit]],corres_pbs_variables!$B$1:$B$100,0),1),"")</f>
        <v/>
      </c>
    </row>
    <row r="651" spans="1:6" hidden="1" x14ac:dyDescent="0.25">
      <c r="A651" t="s">
        <v>1054</v>
      </c>
      <c r="B651" t="s">
        <v>1055</v>
      </c>
      <c r="C651" t="s">
        <v>982</v>
      </c>
      <c r="D651" t="s">
        <v>984</v>
      </c>
      <c r="E651">
        <v>9.89</v>
      </c>
      <c r="F651" t="str">
        <f>IFERROR(INDEX(corres_pbs_variables!$A$1:$B$100,MATCH(tab_pbs[[#This Row],[libelle_produit]],corres_pbs_variables!$B$1:$B$100,0),1),"")</f>
        <v/>
      </c>
    </row>
    <row r="652" spans="1:6" hidden="1" x14ac:dyDescent="0.25">
      <c r="A652" t="s">
        <v>1054</v>
      </c>
      <c r="B652" t="s">
        <v>1055</v>
      </c>
      <c r="C652" t="s">
        <v>982</v>
      </c>
      <c r="D652" t="s">
        <v>985</v>
      </c>
      <c r="E652">
        <v>9.89</v>
      </c>
      <c r="F652" t="str">
        <f>IFERROR(INDEX(corres_pbs_variables!$A$1:$B$100,MATCH(tab_pbs[[#This Row],[libelle_produit]],corres_pbs_variables!$B$1:$B$100,0),1),"")</f>
        <v/>
      </c>
    </row>
    <row r="653" spans="1:6" hidden="1" x14ac:dyDescent="0.25">
      <c r="A653" t="s">
        <v>1054</v>
      </c>
      <c r="B653" t="s">
        <v>1055</v>
      </c>
      <c r="C653" t="s">
        <v>982</v>
      </c>
      <c r="D653" t="s">
        <v>986</v>
      </c>
      <c r="E653">
        <v>10.62</v>
      </c>
      <c r="F653" t="str">
        <f>IFERROR(INDEX(corres_pbs_variables!$A$1:$B$100,MATCH(tab_pbs[[#This Row],[libelle_produit]],corres_pbs_variables!$B$1:$B$100,0),1),"")</f>
        <v/>
      </c>
    </row>
    <row r="654" spans="1:6" hidden="1" x14ac:dyDescent="0.25">
      <c r="A654" t="s">
        <v>1054</v>
      </c>
      <c r="B654" t="s">
        <v>1055</v>
      </c>
      <c r="C654" t="s">
        <v>982</v>
      </c>
      <c r="D654" t="s">
        <v>987</v>
      </c>
      <c r="E654">
        <v>10.69</v>
      </c>
      <c r="F654" t="str">
        <f>IFERROR(INDEX(corres_pbs_variables!$A$1:$B$100,MATCH(tab_pbs[[#This Row],[libelle_produit]],corres_pbs_variables!$B$1:$B$100,0),1),"")</f>
        <v/>
      </c>
    </row>
    <row r="655" spans="1:6" hidden="1" x14ac:dyDescent="0.25">
      <c r="A655" t="s">
        <v>1054</v>
      </c>
      <c r="B655" t="s">
        <v>1055</v>
      </c>
      <c r="C655" t="s">
        <v>982</v>
      </c>
      <c r="D655" t="s">
        <v>988</v>
      </c>
      <c r="E655">
        <v>9.89</v>
      </c>
      <c r="F655" t="str">
        <f>IFERROR(INDEX(corres_pbs_variables!$A$1:$B$100,MATCH(tab_pbs[[#This Row],[libelle_produit]],corres_pbs_variables!$B$1:$B$100,0),1),"")</f>
        <v/>
      </c>
    </row>
    <row r="656" spans="1:6" hidden="1" x14ac:dyDescent="0.25">
      <c r="A656" t="s">
        <v>1054</v>
      </c>
      <c r="B656" t="s">
        <v>1055</v>
      </c>
      <c r="C656" t="s">
        <v>982</v>
      </c>
      <c r="D656" t="s">
        <v>989</v>
      </c>
      <c r="E656">
        <v>10.69</v>
      </c>
      <c r="F656" t="str">
        <f>IFERROR(INDEX(corres_pbs_variables!$A$1:$B$100,MATCH(tab_pbs[[#This Row],[libelle_produit]],corres_pbs_variables!$B$1:$B$100,0),1),"")</f>
        <v/>
      </c>
    </row>
    <row r="657" spans="1:6" hidden="1" x14ac:dyDescent="0.25">
      <c r="A657" t="s">
        <v>1054</v>
      </c>
      <c r="B657" t="s">
        <v>1055</v>
      </c>
      <c r="C657" t="s">
        <v>982</v>
      </c>
      <c r="D657" t="s">
        <v>990</v>
      </c>
      <c r="E657">
        <v>9.89</v>
      </c>
      <c r="F657" t="str">
        <f>IFERROR(INDEX(corres_pbs_variables!$A$1:$B$100,MATCH(tab_pbs[[#This Row],[libelle_produit]],corres_pbs_variables!$B$1:$B$100,0),1),"")</f>
        <v/>
      </c>
    </row>
    <row r="658" spans="1:6" hidden="1" x14ac:dyDescent="0.25">
      <c r="A658" t="s">
        <v>1054</v>
      </c>
      <c r="B658" t="s">
        <v>1055</v>
      </c>
      <c r="C658" t="s">
        <v>982</v>
      </c>
      <c r="D658" t="s">
        <v>991</v>
      </c>
      <c r="E658">
        <v>9.89</v>
      </c>
      <c r="F658" t="str">
        <f>IFERROR(INDEX(corres_pbs_variables!$A$1:$B$100,MATCH(tab_pbs[[#This Row],[libelle_produit]],corres_pbs_variables!$B$1:$B$100,0),1),"")</f>
        <v/>
      </c>
    </row>
    <row r="659" spans="1:6" hidden="1" x14ac:dyDescent="0.25">
      <c r="A659" t="s">
        <v>1054</v>
      </c>
      <c r="B659" t="s">
        <v>1055</v>
      </c>
      <c r="C659" t="s">
        <v>982</v>
      </c>
      <c r="D659" t="s">
        <v>992</v>
      </c>
      <c r="E659">
        <v>9.89</v>
      </c>
      <c r="F659" t="str">
        <f>IFERROR(INDEX(corres_pbs_variables!$A$1:$B$100,MATCH(tab_pbs[[#This Row],[libelle_produit]],corres_pbs_variables!$B$1:$B$100,0),1),"")</f>
        <v/>
      </c>
    </row>
    <row r="660" spans="1:6" hidden="1" x14ac:dyDescent="0.25">
      <c r="A660" t="s">
        <v>1054</v>
      </c>
      <c r="B660" t="s">
        <v>1055</v>
      </c>
      <c r="C660" t="s">
        <v>982</v>
      </c>
      <c r="D660" t="s">
        <v>993</v>
      </c>
      <c r="E660">
        <v>9.89</v>
      </c>
      <c r="F660" t="str">
        <f>IFERROR(INDEX(corres_pbs_variables!$A$1:$B$100,MATCH(tab_pbs[[#This Row],[libelle_produit]],corres_pbs_variables!$B$1:$B$100,0),1),"")</f>
        <v/>
      </c>
    </row>
    <row r="661" spans="1:6" hidden="1" x14ac:dyDescent="0.25">
      <c r="A661" t="s">
        <v>1054</v>
      </c>
      <c r="B661" t="s">
        <v>1055</v>
      </c>
      <c r="C661" t="s">
        <v>982</v>
      </c>
      <c r="D661" t="s">
        <v>994</v>
      </c>
      <c r="E661">
        <v>9.4499999999999993</v>
      </c>
      <c r="F661" t="str">
        <f>IFERROR(INDEX(corres_pbs_variables!$A$1:$B$100,MATCH(tab_pbs[[#This Row],[libelle_produit]],corres_pbs_variables!$B$1:$B$100,0),1),"")</f>
        <v/>
      </c>
    </row>
    <row r="662" spans="1:6" hidden="1" x14ac:dyDescent="0.25">
      <c r="A662" t="s">
        <v>1054</v>
      </c>
      <c r="B662" t="s">
        <v>1055</v>
      </c>
      <c r="C662" t="s">
        <v>982</v>
      </c>
      <c r="D662" t="s">
        <v>995</v>
      </c>
      <c r="E662">
        <v>9.89</v>
      </c>
      <c r="F662" t="str">
        <f>IFERROR(INDEX(corres_pbs_variables!$A$1:$B$100,MATCH(tab_pbs[[#This Row],[libelle_produit]],corres_pbs_variables!$B$1:$B$100,0),1),"")</f>
        <v/>
      </c>
    </row>
    <row r="663" spans="1:6" hidden="1" x14ac:dyDescent="0.25">
      <c r="A663" t="s">
        <v>1054</v>
      </c>
      <c r="B663" t="s">
        <v>1055</v>
      </c>
      <c r="C663" t="s">
        <v>982</v>
      </c>
      <c r="D663" t="s">
        <v>996</v>
      </c>
      <c r="E663">
        <v>9.89</v>
      </c>
      <c r="F663" t="str">
        <f>IFERROR(INDEX(corres_pbs_variables!$A$1:$B$100,MATCH(tab_pbs[[#This Row],[libelle_produit]],corres_pbs_variables!$B$1:$B$100,0),1),"")</f>
        <v/>
      </c>
    </row>
    <row r="664" spans="1:6" hidden="1" x14ac:dyDescent="0.25">
      <c r="A664" t="s">
        <v>1054</v>
      </c>
      <c r="B664" t="s">
        <v>1055</v>
      </c>
      <c r="C664" t="s">
        <v>982</v>
      </c>
      <c r="D664" t="s">
        <v>997</v>
      </c>
      <c r="E664">
        <v>10.73</v>
      </c>
      <c r="F664" t="str">
        <f>IFERROR(INDEX(corres_pbs_variables!$A$1:$B$100,MATCH(tab_pbs[[#This Row],[libelle_produit]],corres_pbs_variables!$B$1:$B$100,0),1),"")</f>
        <v/>
      </c>
    </row>
    <row r="665" spans="1:6" hidden="1" x14ac:dyDescent="0.25">
      <c r="A665" t="s">
        <v>1054</v>
      </c>
      <c r="B665" t="s">
        <v>1055</v>
      </c>
      <c r="C665" t="s">
        <v>982</v>
      </c>
      <c r="D665" t="s">
        <v>998</v>
      </c>
      <c r="E665">
        <v>10.53</v>
      </c>
      <c r="F665" t="str">
        <f>IFERROR(INDEX(corres_pbs_variables!$A$1:$B$100,MATCH(tab_pbs[[#This Row],[libelle_produit]],corres_pbs_variables!$B$1:$B$100,0),1),"")</f>
        <v/>
      </c>
    </row>
    <row r="666" spans="1:6" hidden="1" x14ac:dyDescent="0.25">
      <c r="A666" t="s">
        <v>1054</v>
      </c>
      <c r="B666" t="s">
        <v>1055</v>
      </c>
      <c r="C666" t="s">
        <v>982</v>
      </c>
      <c r="D666" t="s">
        <v>999</v>
      </c>
      <c r="E666">
        <v>9.89</v>
      </c>
      <c r="F666" t="str">
        <f>IFERROR(INDEX(corres_pbs_variables!$A$1:$B$100,MATCH(tab_pbs[[#This Row],[libelle_produit]],corres_pbs_variables!$B$1:$B$100,0),1),"")</f>
        <v/>
      </c>
    </row>
    <row r="667" spans="1:6" hidden="1" x14ac:dyDescent="0.25">
      <c r="A667" t="s">
        <v>1054</v>
      </c>
      <c r="B667" t="s">
        <v>1055</v>
      </c>
      <c r="C667" t="s">
        <v>982</v>
      </c>
      <c r="D667" t="s">
        <v>1000</v>
      </c>
      <c r="E667">
        <v>10.4</v>
      </c>
      <c r="F667" t="str">
        <f>IFERROR(INDEX(corres_pbs_variables!$A$1:$B$100,MATCH(tab_pbs[[#This Row],[libelle_produit]],corres_pbs_variables!$B$1:$B$100,0),1),"")</f>
        <v/>
      </c>
    </row>
    <row r="668" spans="1:6" hidden="1" x14ac:dyDescent="0.25">
      <c r="A668" t="s">
        <v>1054</v>
      </c>
      <c r="B668" t="s">
        <v>1055</v>
      </c>
      <c r="C668" t="s">
        <v>982</v>
      </c>
      <c r="D668" t="s">
        <v>20</v>
      </c>
      <c r="E668">
        <v>10.75</v>
      </c>
      <c r="F668" t="str">
        <f>IFERROR(INDEX(corres_pbs_variables!$A$1:$B$100,MATCH(tab_pbs[[#This Row],[libelle_produit]],corres_pbs_variables!$B$1:$B$100,0),1),"")</f>
        <v/>
      </c>
    </row>
    <row r="669" spans="1:6" hidden="1" x14ac:dyDescent="0.25">
      <c r="A669" t="s">
        <v>1054</v>
      </c>
      <c r="B669" t="s">
        <v>1055</v>
      </c>
      <c r="C669" t="s">
        <v>982</v>
      </c>
      <c r="D669" t="s">
        <v>1001</v>
      </c>
      <c r="E669">
        <v>9.89</v>
      </c>
      <c r="F669" t="str">
        <f>IFERROR(INDEX(corres_pbs_variables!$A$1:$B$100,MATCH(tab_pbs[[#This Row],[libelle_produit]],corres_pbs_variables!$B$1:$B$100,0),1),"")</f>
        <v/>
      </c>
    </row>
    <row r="670" spans="1:6" hidden="1" x14ac:dyDescent="0.25">
      <c r="A670" t="s">
        <v>1054</v>
      </c>
      <c r="B670" t="s">
        <v>1055</v>
      </c>
      <c r="C670" t="s">
        <v>982</v>
      </c>
      <c r="D670" t="s">
        <v>1002</v>
      </c>
      <c r="E670">
        <v>9.89</v>
      </c>
      <c r="F670" t="str">
        <f>IFERROR(INDEX(corres_pbs_variables!$A$1:$B$100,MATCH(tab_pbs[[#This Row],[libelle_produit]],corres_pbs_variables!$B$1:$B$100,0),1),"")</f>
        <v/>
      </c>
    </row>
    <row r="671" spans="1:6" hidden="1" x14ac:dyDescent="0.25">
      <c r="A671" t="s">
        <v>1054</v>
      </c>
      <c r="B671" t="s">
        <v>1055</v>
      </c>
      <c r="C671" t="s">
        <v>982</v>
      </c>
      <c r="D671" t="s">
        <v>1003</v>
      </c>
      <c r="E671">
        <v>9.89</v>
      </c>
      <c r="F671" t="str">
        <f>IFERROR(INDEX(corres_pbs_variables!$A$1:$B$100,MATCH(tab_pbs[[#This Row],[libelle_produit]],corres_pbs_variables!$B$1:$B$100,0),1),"")</f>
        <v/>
      </c>
    </row>
    <row r="672" spans="1:6" hidden="1" x14ac:dyDescent="0.25">
      <c r="A672" t="s">
        <v>1054</v>
      </c>
      <c r="B672" t="s">
        <v>1055</v>
      </c>
      <c r="C672" t="s">
        <v>982</v>
      </c>
      <c r="D672" t="s">
        <v>1004</v>
      </c>
      <c r="E672">
        <v>8.8800000000000008</v>
      </c>
      <c r="F672" t="str">
        <f>IFERROR(INDEX(corres_pbs_variables!$A$1:$B$100,MATCH(tab_pbs[[#This Row],[libelle_produit]],corres_pbs_variables!$B$1:$B$100,0),1),"")</f>
        <v/>
      </c>
    </row>
    <row r="673" spans="1:6" hidden="1" x14ac:dyDescent="0.25">
      <c r="A673" t="s">
        <v>1054</v>
      </c>
      <c r="B673" t="s">
        <v>1055</v>
      </c>
      <c r="C673" t="s">
        <v>982</v>
      </c>
      <c r="D673" t="s">
        <v>1005</v>
      </c>
      <c r="E673">
        <v>8.8800000000000008</v>
      </c>
      <c r="F673" t="str">
        <f>IFERROR(INDEX(corres_pbs_variables!$A$1:$B$100,MATCH(tab_pbs[[#This Row],[libelle_produit]],corres_pbs_variables!$B$1:$B$100,0),1),"")</f>
        <v/>
      </c>
    </row>
    <row r="674" spans="1:6" hidden="1" x14ac:dyDescent="0.25">
      <c r="A674" t="s">
        <v>1054</v>
      </c>
      <c r="B674" t="s">
        <v>1055</v>
      </c>
      <c r="C674" t="s">
        <v>982</v>
      </c>
      <c r="D674" t="s">
        <v>1006</v>
      </c>
      <c r="E674">
        <v>8.8800000000000008</v>
      </c>
      <c r="F674" t="str">
        <f>IFERROR(INDEX(corres_pbs_variables!$A$1:$B$100,MATCH(tab_pbs[[#This Row],[libelle_produit]],corres_pbs_variables!$B$1:$B$100,0),1),"")</f>
        <v/>
      </c>
    </row>
    <row r="675" spans="1:6" hidden="1" x14ac:dyDescent="0.25">
      <c r="A675" t="s">
        <v>1054</v>
      </c>
      <c r="B675" t="s">
        <v>1055</v>
      </c>
      <c r="C675" t="s">
        <v>982</v>
      </c>
      <c r="D675" t="s">
        <v>1007</v>
      </c>
      <c r="E675">
        <v>8.8800000000000008</v>
      </c>
      <c r="F675" t="str">
        <f>IFERROR(INDEX(corres_pbs_variables!$A$1:$B$100,MATCH(tab_pbs[[#This Row],[libelle_produit]],corres_pbs_variables!$B$1:$B$100,0),1),"")</f>
        <v/>
      </c>
    </row>
    <row r="676" spans="1:6" hidden="1" x14ac:dyDescent="0.25">
      <c r="A676" t="s">
        <v>1054</v>
      </c>
      <c r="B676" t="s">
        <v>1055</v>
      </c>
      <c r="C676" t="s">
        <v>982</v>
      </c>
      <c r="D676" t="s">
        <v>1008</v>
      </c>
      <c r="E676">
        <v>8.8800000000000008</v>
      </c>
      <c r="F676" t="str">
        <f>IFERROR(INDEX(corres_pbs_variables!$A$1:$B$100,MATCH(tab_pbs[[#This Row],[libelle_produit]],corres_pbs_variables!$B$1:$B$100,0),1),"")</f>
        <v/>
      </c>
    </row>
    <row r="677" spans="1:6" hidden="1" x14ac:dyDescent="0.25">
      <c r="A677" t="s">
        <v>1056</v>
      </c>
      <c r="B677" t="s">
        <v>1057</v>
      </c>
      <c r="C677" t="s">
        <v>982</v>
      </c>
      <c r="D677" t="s">
        <v>983</v>
      </c>
      <c r="E677">
        <v>500</v>
      </c>
      <c r="F677" t="str">
        <f>IFERROR(INDEX(corres_pbs_variables!$A$1:$B$100,MATCH(tab_pbs[[#This Row],[libelle_produit]],corres_pbs_variables!$B$1:$B$100,0),1),"")</f>
        <v>nb_autruches</v>
      </c>
    </row>
    <row r="678" spans="1:6" hidden="1" x14ac:dyDescent="0.25">
      <c r="A678" t="s">
        <v>1056</v>
      </c>
      <c r="B678" t="s">
        <v>1057</v>
      </c>
      <c r="C678" t="s">
        <v>982</v>
      </c>
      <c r="D678" t="s">
        <v>984</v>
      </c>
      <c r="E678">
        <v>500</v>
      </c>
      <c r="F678" t="str">
        <f>IFERROR(INDEX(corres_pbs_variables!$A$1:$B$100,MATCH(tab_pbs[[#This Row],[libelle_produit]],corres_pbs_variables!$B$1:$B$100,0),1),"")</f>
        <v>nb_autruches</v>
      </c>
    </row>
    <row r="679" spans="1:6" hidden="1" x14ac:dyDescent="0.25">
      <c r="A679" t="s">
        <v>1056</v>
      </c>
      <c r="B679" t="s">
        <v>1057</v>
      </c>
      <c r="C679" t="s">
        <v>982</v>
      </c>
      <c r="D679" t="s">
        <v>985</v>
      </c>
      <c r="E679">
        <v>500</v>
      </c>
      <c r="F679" t="str">
        <f>IFERROR(INDEX(corres_pbs_variables!$A$1:$B$100,MATCH(tab_pbs[[#This Row],[libelle_produit]],corres_pbs_variables!$B$1:$B$100,0),1),"")</f>
        <v>nb_autruches</v>
      </c>
    </row>
    <row r="680" spans="1:6" hidden="1" x14ac:dyDescent="0.25">
      <c r="A680" t="s">
        <v>1056</v>
      </c>
      <c r="B680" t="s">
        <v>1057</v>
      </c>
      <c r="C680" t="s">
        <v>982</v>
      </c>
      <c r="D680" t="s">
        <v>986</v>
      </c>
      <c r="E680">
        <v>500</v>
      </c>
      <c r="F680" t="str">
        <f>IFERROR(INDEX(corres_pbs_variables!$A$1:$B$100,MATCH(tab_pbs[[#This Row],[libelle_produit]],corres_pbs_variables!$B$1:$B$100,0),1),"")</f>
        <v>nb_autruches</v>
      </c>
    </row>
    <row r="681" spans="1:6" hidden="1" x14ac:dyDescent="0.25">
      <c r="A681" t="s">
        <v>1056</v>
      </c>
      <c r="B681" t="s">
        <v>1057</v>
      </c>
      <c r="C681" t="s">
        <v>982</v>
      </c>
      <c r="D681" t="s">
        <v>987</v>
      </c>
      <c r="E681">
        <v>500</v>
      </c>
      <c r="F681" t="str">
        <f>IFERROR(INDEX(corres_pbs_variables!$A$1:$B$100,MATCH(tab_pbs[[#This Row],[libelle_produit]],corres_pbs_variables!$B$1:$B$100,0),1),"")</f>
        <v>nb_autruches</v>
      </c>
    </row>
    <row r="682" spans="1:6" hidden="1" x14ac:dyDescent="0.25">
      <c r="A682" t="s">
        <v>1056</v>
      </c>
      <c r="B682" t="s">
        <v>1057</v>
      </c>
      <c r="C682" t="s">
        <v>982</v>
      </c>
      <c r="D682" t="s">
        <v>988</v>
      </c>
      <c r="E682">
        <v>500</v>
      </c>
      <c r="F682" t="str">
        <f>IFERROR(INDEX(corres_pbs_variables!$A$1:$B$100,MATCH(tab_pbs[[#This Row],[libelle_produit]],corres_pbs_variables!$B$1:$B$100,0),1),"")</f>
        <v>nb_autruches</v>
      </c>
    </row>
    <row r="683" spans="1:6" hidden="1" x14ac:dyDescent="0.25">
      <c r="A683" t="s">
        <v>1056</v>
      </c>
      <c r="B683" t="s">
        <v>1057</v>
      </c>
      <c r="C683" t="s">
        <v>982</v>
      </c>
      <c r="D683" t="s">
        <v>989</v>
      </c>
      <c r="E683">
        <v>500</v>
      </c>
      <c r="F683" t="str">
        <f>IFERROR(INDEX(corres_pbs_variables!$A$1:$B$100,MATCH(tab_pbs[[#This Row],[libelle_produit]],corres_pbs_variables!$B$1:$B$100,0),1),"")</f>
        <v>nb_autruches</v>
      </c>
    </row>
    <row r="684" spans="1:6" hidden="1" x14ac:dyDescent="0.25">
      <c r="A684" t="s">
        <v>1056</v>
      </c>
      <c r="B684" t="s">
        <v>1057</v>
      </c>
      <c r="C684" t="s">
        <v>982</v>
      </c>
      <c r="D684" t="s">
        <v>990</v>
      </c>
      <c r="E684">
        <v>500</v>
      </c>
      <c r="F684" t="str">
        <f>IFERROR(INDEX(corres_pbs_variables!$A$1:$B$100,MATCH(tab_pbs[[#This Row],[libelle_produit]],corres_pbs_variables!$B$1:$B$100,0),1),"")</f>
        <v>nb_autruches</v>
      </c>
    </row>
    <row r="685" spans="1:6" hidden="1" x14ac:dyDescent="0.25">
      <c r="A685" t="s">
        <v>1056</v>
      </c>
      <c r="B685" t="s">
        <v>1057</v>
      </c>
      <c r="C685" t="s">
        <v>982</v>
      </c>
      <c r="D685" t="s">
        <v>991</v>
      </c>
      <c r="E685">
        <v>500</v>
      </c>
      <c r="F685" t="str">
        <f>IFERROR(INDEX(corres_pbs_variables!$A$1:$B$100,MATCH(tab_pbs[[#This Row],[libelle_produit]],corres_pbs_variables!$B$1:$B$100,0),1),"")</f>
        <v>nb_autruches</v>
      </c>
    </row>
    <row r="686" spans="1:6" hidden="1" x14ac:dyDescent="0.25">
      <c r="A686" t="s">
        <v>1056</v>
      </c>
      <c r="B686" t="s">
        <v>1057</v>
      </c>
      <c r="C686" t="s">
        <v>982</v>
      </c>
      <c r="D686" t="s">
        <v>992</v>
      </c>
      <c r="E686">
        <v>500</v>
      </c>
      <c r="F686" t="str">
        <f>IFERROR(INDEX(corres_pbs_variables!$A$1:$B$100,MATCH(tab_pbs[[#This Row],[libelle_produit]],corres_pbs_variables!$B$1:$B$100,0),1),"")</f>
        <v>nb_autruches</v>
      </c>
    </row>
    <row r="687" spans="1:6" hidden="1" x14ac:dyDescent="0.25">
      <c r="A687" t="s">
        <v>1056</v>
      </c>
      <c r="B687" t="s">
        <v>1057</v>
      </c>
      <c r="C687" t="s">
        <v>982</v>
      </c>
      <c r="D687" t="s">
        <v>993</v>
      </c>
      <c r="E687">
        <v>500</v>
      </c>
      <c r="F687" t="str">
        <f>IFERROR(INDEX(corres_pbs_variables!$A$1:$B$100,MATCH(tab_pbs[[#This Row],[libelle_produit]],corres_pbs_variables!$B$1:$B$100,0),1),"")</f>
        <v>nb_autruches</v>
      </c>
    </row>
    <row r="688" spans="1:6" hidden="1" x14ac:dyDescent="0.25">
      <c r="A688" t="s">
        <v>1056</v>
      </c>
      <c r="B688" t="s">
        <v>1057</v>
      </c>
      <c r="C688" t="s">
        <v>982</v>
      </c>
      <c r="D688" t="s">
        <v>994</v>
      </c>
      <c r="E688">
        <v>500</v>
      </c>
      <c r="F688" t="str">
        <f>IFERROR(INDEX(corres_pbs_variables!$A$1:$B$100,MATCH(tab_pbs[[#This Row],[libelle_produit]],corres_pbs_variables!$B$1:$B$100,0),1),"")</f>
        <v>nb_autruches</v>
      </c>
    </row>
    <row r="689" spans="1:6" hidden="1" x14ac:dyDescent="0.25">
      <c r="A689" t="s">
        <v>1056</v>
      </c>
      <c r="B689" t="s">
        <v>1057</v>
      </c>
      <c r="C689" t="s">
        <v>982</v>
      </c>
      <c r="D689" t="s">
        <v>995</v>
      </c>
      <c r="E689">
        <v>500</v>
      </c>
      <c r="F689" t="str">
        <f>IFERROR(INDEX(corres_pbs_variables!$A$1:$B$100,MATCH(tab_pbs[[#This Row],[libelle_produit]],corres_pbs_variables!$B$1:$B$100,0),1),"")</f>
        <v>nb_autruches</v>
      </c>
    </row>
    <row r="690" spans="1:6" hidden="1" x14ac:dyDescent="0.25">
      <c r="A690" t="s">
        <v>1056</v>
      </c>
      <c r="B690" t="s">
        <v>1057</v>
      </c>
      <c r="C690" t="s">
        <v>982</v>
      </c>
      <c r="D690" t="s">
        <v>996</v>
      </c>
      <c r="E690">
        <v>500</v>
      </c>
      <c r="F690" t="str">
        <f>IFERROR(INDEX(corres_pbs_variables!$A$1:$B$100,MATCH(tab_pbs[[#This Row],[libelle_produit]],corres_pbs_variables!$B$1:$B$100,0),1),"")</f>
        <v>nb_autruches</v>
      </c>
    </row>
    <row r="691" spans="1:6" hidden="1" x14ac:dyDescent="0.25">
      <c r="A691" t="s">
        <v>1056</v>
      </c>
      <c r="B691" t="s">
        <v>1057</v>
      </c>
      <c r="C691" t="s">
        <v>982</v>
      </c>
      <c r="D691" t="s">
        <v>997</v>
      </c>
      <c r="E691">
        <v>500</v>
      </c>
      <c r="F691" t="str">
        <f>IFERROR(INDEX(corres_pbs_variables!$A$1:$B$100,MATCH(tab_pbs[[#This Row],[libelle_produit]],corres_pbs_variables!$B$1:$B$100,0),1),"")</f>
        <v>nb_autruches</v>
      </c>
    </row>
    <row r="692" spans="1:6" hidden="1" x14ac:dyDescent="0.25">
      <c r="A692" t="s">
        <v>1056</v>
      </c>
      <c r="B692" t="s">
        <v>1057</v>
      </c>
      <c r="C692" t="s">
        <v>982</v>
      </c>
      <c r="D692" t="s">
        <v>998</v>
      </c>
      <c r="E692">
        <v>500</v>
      </c>
      <c r="F692" t="str">
        <f>IFERROR(INDEX(corres_pbs_variables!$A$1:$B$100,MATCH(tab_pbs[[#This Row],[libelle_produit]],corres_pbs_variables!$B$1:$B$100,0),1),"")</f>
        <v>nb_autruches</v>
      </c>
    </row>
    <row r="693" spans="1:6" hidden="1" x14ac:dyDescent="0.25">
      <c r="A693" t="s">
        <v>1056</v>
      </c>
      <c r="B693" t="s">
        <v>1057</v>
      </c>
      <c r="C693" t="s">
        <v>982</v>
      </c>
      <c r="D693" t="s">
        <v>999</v>
      </c>
      <c r="E693">
        <v>500</v>
      </c>
      <c r="F693" t="str">
        <f>IFERROR(INDEX(corres_pbs_variables!$A$1:$B$100,MATCH(tab_pbs[[#This Row],[libelle_produit]],corres_pbs_variables!$B$1:$B$100,0),1),"")</f>
        <v>nb_autruches</v>
      </c>
    </row>
    <row r="694" spans="1:6" hidden="1" x14ac:dyDescent="0.25">
      <c r="A694" t="s">
        <v>1056</v>
      </c>
      <c r="B694" t="s">
        <v>1057</v>
      </c>
      <c r="C694" t="s">
        <v>982</v>
      </c>
      <c r="D694" t="s">
        <v>1000</v>
      </c>
      <c r="E694">
        <v>500</v>
      </c>
      <c r="F694" t="str">
        <f>IFERROR(INDEX(corres_pbs_variables!$A$1:$B$100,MATCH(tab_pbs[[#This Row],[libelle_produit]],corres_pbs_variables!$B$1:$B$100,0),1),"")</f>
        <v>nb_autruches</v>
      </c>
    </row>
    <row r="695" spans="1:6" hidden="1" x14ac:dyDescent="0.25">
      <c r="A695" t="s">
        <v>1056</v>
      </c>
      <c r="B695" t="s">
        <v>1057</v>
      </c>
      <c r="C695" t="s">
        <v>982</v>
      </c>
      <c r="D695" t="s">
        <v>20</v>
      </c>
      <c r="E695">
        <v>500</v>
      </c>
      <c r="F695" t="str">
        <f>IFERROR(INDEX(corres_pbs_variables!$A$1:$B$100,MATCH(tab_pbs[[#This Row],[libelle_produit]],corres_pbs_variables!$B$1:$B$100,0),1),"")</f>
        <v>nb_autruches</v>
      </c>
    </row>
    <row r="696" spans="1:6" hidden="1" x14ac:dyDescent="0.25">
      <c r="A696" t="s">
        <v>1056</v>
      </c>
      <c r="B696" t="s">
        <v>1057</v>
      </c>
      <c r="C696" t="s">
        <v>982</v>
      </c>
      <c r="D696" t="s">
        <v>1001</v>
      </c>
      <c r="E696">
        <v>500</v>
      </c>
      <c r="F696" t="str">
        <f>IFERROR(INDEX(corres_pbs_variables!$A$1:$B$100,MATCH(tab_pbs[[#This Row],[libelle_produit]],corres_pbs_variables!$B$1:$B$100,0),1),"")</f>
        <v>nb_autruches</v>
      </c>
    </row>
    <row r="697" spans="1:6" hidden="1" x14ac:dyDescent="0.25">
      <c r="A697" t="s">
        <v>1056</v>
      </c>
      <c r="B697" t="s">
        <v>1057</v>
      </c>
      <c r="C697" t="s">
        <v>982</v>
      </c>
      <c r="D697" t="s">
        <v>1002</v>
      </c>
      <c r="E697">
        <v>500</v>
      </c>
      <c r="F697" t="str">
        <f>IFERROR(INDEX(corres_pbs_variables!$A$1:$B$100,MATCH(tab_pbs[[#This Row],[libelle_produit]],corres_pbs_variables!$B$1:$B$100,0),1),"")</f>
        <v>nb_autruches</v>
      </c>
    </row>
    <row r="698" spans="1:6" hidden="1" x14ac:dyDescent="0.25">
      <c r="A698" t="s">
        <v>1056</v>
      </c>
      <c r="B698" t="s">
        <v>1057</v>
      </c>
      <c r="C698" t="s">
        <v>982</v>
      </c>
      <c r="D698" t="s">
        <v>1003</v>
      </c>
      <c r="E698">
        <v>500</v>
      </c>
      <c r="F698" t="str">
        <f>IFERROR(INDEX(corres_pbs_variables!$A$1:$B$100,MATCH(tab_pbs[[#This Row],[libelle_produit]],corres_pbs_variables!$B$1:$B$100,0),1),"")</f>
        <v>nb_autruches</v>
      </c>
    </row>
    <row r="699" spans="1:6" hidden="1" x14ac:dyDescent="0.25">
      <c r="A699" t="s">
        <v>1056</v>
      </c>
      <c r="B699" t="s">
        <v>1057</v>
      </c>
      <c r="C699" t="s">
        <v>982</v>
      </c>
      <c r="D699" t="s">
        <v>1004</v>
      </c>
      <c r="E699">
        <v>500</v>
      </c>
      <c r="F699" t="str">
        <f>IFERROR(INDEX(corres_pbs_variables!$A$1:$B$100,MATCH(tab_pbs[[#This Row],[libelle_produit]],corres_pbs_variables!$B$1:$B$100,0),1),"")</f>
        <v>nb_autruches</v>
      </c>
    </row>
    <row r="700" spans="1:6" hidden="1" x14ac:dyDescent="0.25">
      <c r="A700" t="s">
        <v>1056</v>
      </c>
      <c r="B700" t="s">
        <v>1057</v>
      </c>
      <c r="C700" t="s">
        <v>982</v>
      </c>
      <c r="D700" t="s">
        <v>1005</v>
      </c>
      <c r="E700">
        <v>500</v>
      </c>
      <c r="F700" t="str">
        <f>IFERROR(INDEX(corres_pbs_variables!$A$1:$B$100,MATCH(tab_pbs[[#This Row],[libelle_produit]],corres_pbs_variables!$B$1:$B$100,0),1),"")</f>
        <v>nb_autruches</v>
      </c>
    </row>
    <row r="701" spans="1:6" hidden="1" x14ac:dyDescent="0.25">
      <c r="A701" t="s">
        <v>1056</v>
      </c>
      <c r="B701" t="s">
        <v>1057</v>
      </c>
      <c r="C701" t="s">
        <v>982</v>
      </c>
      <c r="D701" t="s">
        <v>1006</v>
      </c>
      <c r="E701">
        <v>500</v>
      </c>
      <c r="F701" t="str">
        <f>IFERROR(INDEX(corres_pbs_variables!$A$1:$B$100,MATCH(tab_pbs[[#This Row],[libelle_produit]],corres_pbs_variables!$B$1:$B$100,0),1),"")</f>
        <v>nb_autruches</v>
      </c>
    </row>
    <row r="702" spans="1:6" hidden="1" x14ac:dyDescent="0.25">
      <c r="A702" t="s">
        <v>1056</v>
      </c>
      <c r="B702" t="s">
        <v>1057</v>
      </c>
      <c r="C702" t="s">
        <v>982</v>
      </c>
      <c r="D702" t="s">
        <v>1007</v>
      </c>
      <c r="E702">
        <v>500</v>
      </c>
      <c r="F702" t="str">
        <f>IFERROR(INDEX(corres_pbs_variables!$A$1:$B$100,MATCH(tab_pbs[[#This Row],[libelle_produit]],corres_pbs_variables!$B$1:$B$100,0),1),"")</f>
        <v>nb_autruches</v>
      </c>
    </row>
    <row r="703" spans="1:6" hidden="1" x14ac:dyDescent="0.25">
      <c r="A703" t="s">
        <v>1056</v>
      </c>
      <c r="B703" t="s">
        <v>1057</v>
      </c>
      <c r="C703" t="s">
        <v>982</v>
      </c>
      <c r="D703" t="s">
        <v>1008</v>
      </c>
      <c r="E703">
        <v>500</v>
      </c>
      <c r="F703" t="str">
        <f>IFERROR(INDEX(corres_pbs_variables!$A$1:$B$100,MATCH(tab_pbs[[#This Row],[libelle_produit]],corres_pbs_variables!$B$1:$B$100,0),1),"")</f>
        <v>nb_autruches</v>
      </c>
    </row>
    <row r="704" spans="1:6" hidden="1" x14ac:dyDescent="0.25">
      <c r="A704" t="s">
        <v>1058</v>
      </c>
      <c r="B704" t="s">
        <v>1059</v>
      </c>
      <c r="C704" t="s">
        <v>982</v>
      </c>
      <c r="D704" t="s">
        <v>983</v>
      </c>
      <c r="E704">
        <v>2.2400000000000002</v>
      </c>
      <c r="F704" t="str">
        <f>IFERROR(INDEX(corres_pbs_variables!$A$1:$B$100,MATCH(tab_pbs[[#This Row],[libelle_produit]],corres_pbs_variables!$B$1:$B$100,0),1),"")</f>
        <v>nb_lapins_tot</v>
      </c>
    </row>
    <row r="705" spans="1:6" hidden="1" x14ac:dyDescent="0.25">
      <c r="A705" t="s">
        <v>1058</v>
      </c>
      <c r="B705" t="s">
        <v>1059</v>
      </c>
      <c r="C705" t="s">
        <v>982</v>
      </c>
      <c r="D705" t="s">
        <v>984</v>
      </c>
      <c r="E705">
        <v>2.2400000000000002</v>
      </c>
      <c r="F705" t="str">
        <f>IFERROR(INDEX(corres_pbs_variables!$A$1:$B$100,MATCH(tab_pbs[[#This Row],[libelle_produit]],corres_pbs_variables!$B$1:$B$100,0),1),"")</f>
        <v>nb_lapins_tot</v>
      </c>
    </row>
    <row r="706" spans="1:6" hidden="1" x14ac:dyDescent="0.25">
      <c r="A706" t="s">
        <v>1058</v>
      </c>
      <c r="B706" t="s">
        <v>1059</v>
      </c>
      <c r="C706" t="s">
        <v>982</v>
      </c>
      <c r="D706" t="s">
        <v>985</v>
      </c>
      <c r="E706">
        <v>2.2400000000000002</v>
      </c>
      <c r="F706" t="str">
        <f>IFERROR(INDEX(corres_pbs_variables!$A$1:$B$100,MATCH(tab_pbs[[#This Row],[libelle_produit]],corres_pbs_variables!$B$1:$B$100,0),1),"")</f>
        <v>nb_lapins_tot</v>
      </c>
    </row>
    <row r="707" spans="1:6" hidden="1" x14ac:dyDescent="0.25">
      <c r="A707" t="s">
        <v>1058</v>
      </c>
      <c r="B707" t="s">
        <v>1059</v>
      </c>
      <c r="C707" t="s">
        <v>982</v>
      </c>
      <c r="D707" t="s">
        <v>986</v>
      </c>
      <c r="E707">
        <v>2.2400000000000002</v>
      </c>
      <c r="F707" t="str">
        <f>IFERROR(INDEX(corres_pbs_variables!$A$1:$B$100,MATCH(tab_pbs[[#This Row],[libelle_produit]],corres_pbs_variables!$B$1:$B$100,0),1),"")</f>
        <v>nb_lapins_tot</v>
      </c>
    </row>
    <row r="708" spans="1:6" hidden="1" x14ac:dyDescent="0.25">
      <c r="A708" t="s">
        <v>1058</v>
      </c>
      <c r="B708" t="s">
        <v>1059</v>
      </c>
      <c r="C708" t="s">
        <v>982</v>
      </c>
      <c r="D708" t="s">
        <v>987</v>
      </c>
      <c r="E708">
        <v>2.2400000000000002</v>
      </c>
      <c r="F708" t="str">
        <f>IFERROR(INDEX(corres_pbs_variables!$A$1:$B$100,MATCH(tab_pbs[[#This Row],[libelle_produit]],corres_pbs_variables!$B$1:$B$100,0),1),"")</f>
        <v>nb_lapins_tot</v>
      </c>
    </row>
    <row r="709" spans="1:6" hidden="1" x14ac:dyDescent="0.25">
      <c r="A709" t="s">
        <v>1058</v>
      </c>
      <c r="B709" t="s">
        <v>1059</v>
      </c>
      <c r="C709" t="s">
        <v>982</v>
      </c>
      <c r="D709" t="s">
        <v>988</v>
      </c>
      <c r="E709">
        <v>2.2400000000000002</v>
      </c>
      <c r="F709" t="str">
        <f>IFERROR(INDEX(corres_pbs_variables!$A$1:$B$100,MATCH(tab_pbs[[#This Row],[libelle_produit]],corres_pbs_variables!$B$1:$B$100,0),1),"")</f>
        <v>nb_lapins_tot</v>
      </c>
    </row>
    <row r="710" spans="1:6" hidden="1" x14ac:dyDescent="0.25">
      <c r="A710" t="s">
        <v>1058</v>
      </c>
      <c r="B710" t="s">
        <v>1059</v>
      </c>
      <c r="C710" t="s">
        <v>982</v>
      </c>
      <c r="D710" t="s">
        <v>989</v>
      </c>
      <c r="E710">
        <v>2.2400000000000002</v>
      </c>
      <c r="F710" t="str">
        <f>IFERROR(INDEX(corres_pbs_variables!$A$1:$B$100,MATCH(tab_pbs[[#This Row],[libelle_produit]],corres_pbs_variables!$B$1:$B$100,0),1),"")</f>
        <v>nb_lapins_tot</v>
      </c>
    </row>
    <row r="711" spans="1:6" hidden="1" x14ac:dyDescent="0.25">
      <c r="A711" t="s">
        <v>1058</v>
      </c>
      <c r="B711" t="s">
        <v>1059</v>
      </c>
      <c r="C711" t="s">
        <v>982</v>
      </c>
      <c r="D711" t="s">
        <v>990</v>
      </c>
      <c r="E711">
        <v>2.2400000000000002</v>
      </c>
      <c r="F711" t="str">
        <f>IFERROR(INDEX(corres_pbs_variables!$A$1:$B$100,MATCH(tab_pbs[[#This Row],[libelle_produit]],corres_pbs_variables!$B$1:$B$100,0),1),"")</f>
        <v>nb_lapins_tot</v>
      </c>
    </row>
    <row r="712" spans="1:6" hidden="1" x14ac:dyDescent="0.25">
      <c r="A712" t="s">
        <v>1058</v>
      </c>
      <c r="B712" t="s">
        <v>1059</v>
      </c>
      <c r="C712" t="s">
        <v>982</v>
      </c>
      <c r="D712" t="s">
        <v>991</v>
      </c>
      <c r="E712">
        <v>2.2400000000000002</v>
      </c>
      <c r="F712" t="str">
        <f>IFERROR(INDEX(corres_pbs_variables!$A$1:$B$100,MATCH(tab_pbs[[#This Row],[libelle_produit]],corres_pbs_variables!$B$1:$B$100,0),1),"")</f>
        <v>nb_lapins_tot</v>
      </c>
    </row>
    <row r="713" spans="1:6" hidden="1" x14ac:dyDescent="0.25">
      <c r="A713" t="s">
        <v>1058</v>
      </c>
      <c r="B713" t="s">
        <v>1059</v>
      </c>
      <c r="C713" t="s">
        <v>982</v>
      </c>
      <c r="D713" t="s">
        <v>992</v>
      </c>
      <c r="E713">
        <v>2.2400000000000002</v>
      </c>
      <c r="F713" t="str">
        <f>IFERROR(INDEX(corres_pbs_variables!$A$1:$B$100,MATCH(tab_pbs[[#This Row],[libelle_produit]],corres_pbs_variables!$B$1:$B$100,0),1),"")</f>
        <v>nb_lapins_tot</v>
      </c>
    </row>
    <row r="714" spans="1:6" hidden="1" x14ac:dyDescent="0.25">
      <c r="A714" t="s">
        <v>1058</v>
      </c>
      <c r="B714" t="s">
        <v>1059</v>
      </c>
      <c r="C714" t="s">
        <v>982</v>
      </c>
      <c r="D714" t="s">
        <v>993</v>
      </c>
      <c r="E714">
        <v>2.2400000000000002</v>
      </c>
      <c r="F714" t="str">
        <f>IFERROR(INDEX(corres_pbs_variables!$A$1:$B$100,MATCH(tab_pbs[[#This Row],[libelle_produit]],corres_pbs_variables!$B$1:$B$100,0),1),"")</f>
        <v>nb_lapins_tot</v>
      </c>
    </row>
    <row r="715" spans="1:6" hidden="1" x14ac:dyDescent="0.25">
      <c r="A715" t="s">
        <v>1058</v>
      </c>
      <c r="B715" t="s">
        <v>1059</v>
      </c>
      <c r="C715" t="s">
        <v>982</v>
      </c>
      <c r="D715" t="s">
        <v>994</v>
      </c>
      <c r="E715">
        <v>2.2400000000000002</v>
      </c>
      <c r="F715" t="str">
        <f>IFERROR(INDEX(corres_pbs_variables!$A$1:$B$100,MATCH(tab_pbs[[#This Row],[libelle_produit]],corres_pbs_variables!$B$1:$B$100,0),1),"")</f>
        <v>nb_lapins_tot</v>
      </c>
    </row>
    <row r="716" spans="1:6" hidden="1" x14ac:dyDescent="0.25">
      <c r="A716" t="s">
        <v>1058</v>
      </c>
      <c r="B716" t="s">
        <v>1059</v>
      </c>
      <c r="C716" t="s">
        <v>982</v>
      </c>
      <c r="D716" t="s">
        <v>995</v>
      </c>
      <c r="E716">
        <v>2.2400000000000002</v>
      </c>
      <c r="F716" t="str">
        <f>IFERROR(INDEX(corres_pbs_variables!$A$1:$B$100,MATCH(tab_pbs[[#This Row],[libelle_produit]],corres_pbs_variables!$B$1:$B$100,0),1),"")</f>
        <v>nb_lapins_tot</v>
      </c>
    </row>
    <row r="717" spans="1:6" hidden="1" x14ac:dyDescent="0.25">
      <c r="A717" t="s">
        <v>1058</v>
      </c>
      <c r="B717" t="s">
        <v>1059</v>
      </c>
      <c r="C717" t="s">
        <v>982</v>
      </c>
      <c r="D717" t="s">
        <v>996</v>
      </c>
      <c r="E717">
        <v>2.2400000000000002</v>
      </c>
      <c r="F717" t="str">
        <f>IFERROR(INDEX(corres_pbs_variables!$A$1:$B$100,MATCH(tab_pbs[[#This Row],[libelle_produit]],corres_pbs_variables!$B$1:$B$100,0),1),"")</f>
        <v>nb_lapins_tot</v>
      </c>
    </row>
    <row r="718" spans="1:6" hidden="1" x14ac:dyDescent="0.25">
      <c r="A718" t="s">
        <v>1058</v>
      </c>
      <c r="B718" t="s">
        <v>1059</v>
      </c>
      <c r="C718" t="s">
        <v>982</v>
      </c>
      <c r="D718" t="s">
        <v>997</v>
      </c>
      <c r="E718">
        <v>2.2400000000000002</v>
      </c>
      <c r="F718" t="str">
        <f>IFERROR(INDEX(corres_pbs_variables!$A$1:$B$100,MATCH(tab_pbs[[#This Row],[libelle_produit]],corres_pbs_variables!$B$1:$B$100,0),1),"")</f>
        <v>nb_lapins_tot</v>
      </c>
    </row>
    <row r="719" spans="1:6" hidden="1" x14ac:dyDescent="0.25">
      <c r="A719" t="s">
        <v>1058</v>
      </c>
      <c r="B719" t="s">
        <v>1059</v>
      </c>
      <c r="C719" t="s">
        <v>982</v>
      </c>
      <c r="D719" t="s">
        <v>998</v>
      </c>
      <c r="E719">
        <v>2.2400000000000002</v>
      </c>
      <c r="F719" t="str">
        <f>IFERROR(INDEX(corres_pbs_variables!$A$1:$B$100,MATCH(tab_pbs[[#This Row],[libelle_produit]],corres_pbs_variables!$B$1:$B$100,0),1),"")</f>
        <v>nb_lapins_tot</v>
      </c>
    </row>
    <row r="720" spans="1:6" hidden="1" x14ac:dyDescent="0.25">
      <c r="A720" t="s">
        <v>1058</v>
      </c>
      <c r="B720" t="s">
        <v>1059</v>
      </c>
      <c r="C720" t="s">
        <v>982</v>
      </c>
      <c r="D720" t="s">
        <v>999</v>
      </c>
      <c r="E720">
        <v>2.2400000000000002</v>
      </c>
      <c r="F720" t="str">
        <f>IFERROR(INDEX(corres_pbs_variables!$A$1:$B$100,MATCH(tab_pbs[[#This Row],[libelle_produit]],corres_pbs_variables!$B$1:$B$100,0),1),"")</f>
        <v>nb_lapins_tot</v>
      </c>
    </row>
    <row r="721" spans="1:6" hidden="1" x14ac:dyDescent="0.25">
      <c r="A721" t="s">
        <v>1058</v>
      </c>
      <c r="B721" t="s">
        <v>1059</v>
      </c>
      <c r="C721" t="s">
        <v>982</v>
      </c>
      <c r="D721" t="s">
        <v>1000</v>
      </c>
      <c r="E721">
        <v>2.2400000000000002</v>
      </c>
      <c r="F721" t="str">
        <f>IFERROR(INDEX(corres_pbs_variables!$A$1:$B$100,MATCH(tab_pbs[[#This Row],[libelle_produit]],corres_pbs_variables!$B$1:$B$100,0),1),"")</f>
        <v>nb_lapins_tot</v>
      </c>
    </row>
    <row r="722" spans="1:6" hidden="1" x14ac:dyDescent="0.25">
      <c r="A722" t="s">
        <v>1058</v>
      </c>
      <c r="B722" t="s">
        <v>1059</v>
      </c>
      <c r="C722" t="s">
        <v>982</v>
      </c>
      <c r="D722" t="s">
        <v>20</v>
      </c>
      <c r="E722">
        <v>2.2400000000000002</v>
      </c>
      <c r="F722" t="str">
        <f>IFERROR(INDEX(corres_pbs_variables!$A$1:$B$100,MATCH(tab_pbs[[#This Row],[libelle_produit]],corres_pbs_variables!$B$1:$B$100,0),1),"")</f>
        <v>nb_lapins_tot</v>
      </c>
    </row>
    <row r="723" spans="1:6" hidden="1" x14ac:dyDescent="0.25">
      <c r="A723" t="s">
        <v>1058</v>
      </c>
      <c r="B723" t="s">
        <v>1059</v>
      </c>
      <c r="C723" t="s">
        <v>982</v>
      </c>
      <c r="D723" t="s">
        <v>1001</v>
      </c>
      <c r="E723">
        <v>2.2400000000000002</v>
      </c>
      <c r="F723" t="str">
        <f>IFERROR(INDEX(corres_pbs_variables!$A$1:$B$100,MATCH(tab_pbs[[#This Row],[libelle_produit]],corres_pbs_variables!$B$1:$B$100,0),1),"")</f>
        <v>nb_lapins_tot</v>
      </c>
    </row>
    <row r="724" spans="1:6" hidden="1" x14ac:dyDescent="0.25">
      <c r="A724" t="s">
        <v>1058</v>
      </c>
      <c r="B724" t="s">
        <v>1059</v>
      </c>
      <c r="C724" t="s">
        <v>982</v>
      </c>
      <c r="D724" t="s">
        <v>1002</v>
      </c>
      <c r="E724">
        <v>2.2400000000000002</v>
      </c>
      <c r="F724" t="str">
        <f>IFERROR(INDEX(corres_pbs_variables!$A$1:$B$100,MATCH(tab_pbs[[#This Row],[libelle_produit]],corres_pbs_variables!$B$1:$B$100,0),1),"")</f>
        <v>nb_lapins_tot</v>
      </c>
    </row>
    <row r="725" spans="1:6" hidden="1" x14ac:dyDescent="0.25">
      <c r="A725" t="s">
        <v>1058</v>
      </c>
      <c r="B725" t="s">
        <v>1059</v>
      </c>
      <c r="C725" t="s">
        <v>982</v>
      </c>
      <c r="D725" t="s">
        <v>1003</v>
      </c>
      <c r="E725">
        <v>2.2400000000000002</v>
      </c>
      <c r="F725" t="str">
        <f>IFERROR(INDEX(corres_pbs_variables!$A$1:$B$100,MATCH(tab_pbs[[#This Row],[libelle_produit]],corres_pbs_variables!$B$1:$B$100,0),1),"")</f>
        <v>nb_lapins_tot</v>
      </c>
    </row>
    <row r="726" spans="1:6" hidden="1" x14ac:dyDescent="0.25">
      <c r="A726" t="s">
        <v>1058</v>
      </c>
      <c r="B726" t="s">
        <v>1059</v>
      </c>
      <c r="C726" t="s">
        <v>982</v>
      </c>
      <c r="D726" t="s">
        <v>1004</v>
      </c>
      <c r="E726">
        <v>2.34</v>
      </c>
      <c r="F726" t="str">
        <f>IFERROR(INDEX(corres_pbs_variables!$A$1:$B$100,MATCH(tab_pbs[[#This Row],[libelle_produit]],corres_pbs_variables!$B$1:$B$100,0),1),"")</f>
        <v>nb_lapins_tot</v>
      </c>
    </row>
    <row r="727" spans="1:6" hidden="1" x14ac:dyDescent="0.25">
      <c r="A727" t="s">
        <v>1058</v>
      </c>
      <c r="B727" t="s">
        <v>1059</v>
      </c>
      <c r="C727" t="s">
        <v>982</v>
      </c>
      <c r="D727" t="s">
        <v>1005</v>
      </c>
      <c r="E727">
        <v>2.34</v>
      </c>
      <c r="F727" t="str">
        <f>IFERROR(INDEX(corres_pbs_variables!$A$1:$B$100,MATCH(tab_pbs[[#This Row],[libelle_produit]],corres_pbs_variables!$B$1:$B$100,0),1),"")</f>
        <v>nb_lapins_tot</v>
      </c>
    </row>
    <row r="728" spans="1:6" hidden="1" x14ac:dyDescent="0.25">
      <c r="A728" t="s">
        <v>1058</v>
      </c>
      <c r="B728" t="s">
        <v>1059</v>
      </c>
      <c r="C728" t="s">
        <v>982</v>
      </c>
      <c r="D728" t="s">
        <v>1006</v>
      </c>
      <c r="E728">
        <v>2.34</v>
      </c>
      <c r="F728" t="str">
        <f>IFERROR(INDEX(corres_pbs_variables!$A$1:$B$100,MATCH(tab_pbs[[#This Row],[libelle_produit]],corres_pbs_variables!$B$1:$B$100,0),1),"")</f>
        <v>nb_lapins_tot</v>
      </c>
    </row>
    <row r="729" spans="1:6" hidden="1" x14ac:dyDescent="0.25">
      <c r="A729" t="s">
        <v>1058</v>
      </c>
      <c r="B729" t="s">
        <v>1059</v>
      </c>
      <c r="C729" t="s">
        <v>982</v>
      </c>
      <c r="D729" t="s">
        <v>1007</v>
      </c>
      <c r="E729">
        <v>2.34</v>
      </c>
      <c r="F729" t="str">
        <f>IFERROR(INDEX(corres_pbs_variables!$A$1:$B$100,MATCH(tab_pbs[[#This Row],[libelle_produit]],corres_pbs_variables!$B$1:$B$100,0),1),"")</f>
        <v>nb_lapins_tot</v>
      </c>
    </row>
    <row r="730" spans="1:6" hidden="1" x14ac:dyDescent="0.25">
      <c r="A730" t="s">
        <v>1058</v>
      </c>
      <c r="B730" t="s">
        <v>1059</v>
      </c>
      <c r="C730" t="s">
        <v>982</v>
      </c>
      <c r="D730" t="s">
        <v>1008</v>
      </c>
      <c r="E730">
        <v>2.34</v>
      </c>
      <c r="F730" t="str">
        <f>IFERROR(INDEX(corres_pbs_variables!$A$1:$B$100,MATCH(tab_pbs[[#This Row],[libelle_produit]],corres_pbs_variables!$B$1:$B$100,0),1),"")</f>
        <v>nb_lapins_tot</v>
      </c>
    </row>
    <row r="731" spans="1:6" hidden="1" x14ac:dyDescent="0.25">
      <c r="A731" t="s">
        <v>1060</v>
      </c>
      <c r="B731" t="s">
        <v>1061</v>
      </c>
      <c r="C731" t="s">
        <v>1062</v>
      </c>
      <c r="D731" t="s">
        <v>983</v>
      </c>
      <c r="E731">
        <v>151</v>
      </c>
      <c r="F731" t="str">
        <f>IFERROR(INDEX(corres_pbs_variables!$A$1:$B$100,MATCH(tab_pbs[[#This Row],[libelle_produit]],corres_pbs_variables!$B$1:$B$100,0),1),"")</f>
        <v>nb_ruches</v>
      </c>
    </row>
    <row r="732" spans="1:6" hidden="1" x14ac:dyDescent="0.25">
      <c r="A732" t="s">
        <v>1060</v>
      </c>
      <c r="B732" t="s">
        <v>1061</v>
      </c>
      <c r="C732" t="s">
        <v>1062</v>
      </c>
      <c r="D732" t="s">
        <v>984</v>
      </c>
      <c r="E732">
        <v>151</v>
      </c>
      <c r="F732" t="str">
        <f>IFERROR(INDEX(corres_pbs_variables!$A$1:$B$100,MATCH(tab_pbs[[#This Row],[libelle_produit]],corres_pbs_variables!$B$1:$B$100,0),1),"")</f>
        <v>nb_ruches</v>
      </c>
    </row>
    <row r="733" spans="1:6" hidden="1" x14ac:dyDescent="0.25">
      <c r="A733" t="s">
        <v>1060</v>
      </c>
      <c r="B733" t="s">
        <v>1061</v>
      </c>
      <c r="C733" t="s">
        <v>1062</v>
      </c>
      <c r="D733" t="s">
        <v>985</v>
      </c>
      <c r="E733">
        <v>151</v>
      </c>
      <c r="F733" t="str">
        <f>IFERROR(INDEX(corres_pbs_variables!$A$1:$B$100,MATCH(tab_pbs[[#This Row],[libelle_produit]],corres_pbs_variables!$B$1:$B$100,0),1),"")</f>
        <v>nb_ruches</v>
      </c>
    </row>
    <row r="734" spans="1:6" hidden="1" x14ac:dyDescent="0.25">
      <c r="A734" t="s">
        <v>1060</v>
      </c>
      <c r="B734" t="s">
        <v>1061</v>
      </c>
      <c r="C734" t="s">
        <v>1062</v>
      </c>
      <c r="D734" t="s">
        <v>986</v>
      </c>
      <c r="E734">
        <v>151</v>
      </c>
      <c r="F734" t="str">
        <f>IFERROR(INDEX(corres_pbs_variables!$A$1:$B$100,MATCH(tab_pbs[[#This Row],[libelle_produit]],corres_pbs_variables!$B$1:$B$100,0),1),"")</f>
        <v>nb_ruches</v>
      </c>
    </row>
    <row r="735" spans="1:6" hidden="1" x14ac:dyDescent="0.25">
      <c r="A735" t="s">
        <v>1060</v>
      </c>
      <c r="B735" t="s">
        <v>1061</v>
      </c>
      <c r="C735" t="s">
        <v>1062</v>
      </c>
      <c r="D735" t="s">
        <v>987</v>
      </c>
      <c r="E735">
        <v>151</v>
      </c>
      <c r="F735" t="str">
        <f>IFERROR(INDEX(corres_pbs_variables!$A$1:$B$100,MATCH(tab_pbs[[#This Row],[libelle_produit]],corres_pbs_variables!$B$1:$B$100,0),1),"")</f>
        <v>nb_ruches</v>
      </c>
    </row>
    <row r="736" spans="1:6" hidden="1" x14ac:dyDescent="0.25">
      <c r="A736" t="s">
        <v>1060</v>
      </c>
      <c r="B736" t="s">
        <v>1061</v>
      </c>
      <c r="C736" t="s">
        <v>1062</v>
      </c>
      <c r="D736" t="s">
        <v>988</v>
      </c>
      <c r="E736">
        <v>151</v>
      </c>
      <c r="F736" t="str">
        <f>IFERROR(INDEX(corres_pbs_variables!$A$1:$B$100,MATCH(tab_pbs[[#This Row],[libelle_produit]],corres_pbs_variables!$B$1:$B$100,0),1),"")</f>
        <v>nb_ruches</v>
      </c>
    </row>
    <row r="737" spans="1:6" hidden="1" x14ac:dyDescent="0.25">
      <c r="A737" t="s">
        <v>1060</v>
      </c>
      <c r="B737" t="s">
        <v>1061</v>
      </c>
      <c r="C737" t="s">
        <v>1062</v>
      </c>
      <c r="D737" t="s">
        <v>989</v>
      </c>
      <c r="E737">
        <v>151</v>
      </c>
      <c r="F737" t="str">
        <f>IFERROR(INDEX(corres_pbs_variables!$A$1:$B$100,MATCH(tab_pbs[[#This Row],[libelle_produit]],corres_pbs_variables!$B$1:$B$100,0),1),"")</f>
        <v>nb_ruches</v>
      </c>
    </row>
    <row r="738" spans="1:6" hidden="1" x14ac:dyDescent="0.25">
      <c r="A738" t="s">
        <v>1060</v>
      </c>
      <c r="B738" t="s">
        <v>1061</v>
      </c>
      <c r="C738" t="s">
        <v>1062</v>
      </c>
      <c r="D738" t="s">
        <v>990</v>
      </c>
      <c r="E738">
        <v>151</v>
      </c>
      <c r="F738" t="str">
        <f>IFERROR(INDEX(corres_pbs_variables!$A$1:$B$100,MATCH(tab_pbs[[#This Row],[libelle_produit]],corres_pbs_variables!$B$1:$B$100,0),1),"")</f>
        <v>nb_ruches</v>
      </c>
    </row>
    <row r="739" spans="1:6" hidden="1" x14ac:dyDescent="0.25">
      <c r="A739" t="s">
        <v>1060</v>
      </c>
      <c r="B739" t="s">
        <v>1061</v>
      </c>
      <c r="C739" t="s">
        <v>1062</v>
      </c>
      <c r="D739" t="s">
        <v>991</v>
      </c>
      <c r="E739">
        <v>151</v>
      </c>
      <c r="F739" t="str">
        <f>IFERROR(INDEX(corres_pbs_variables!$A$1:$B$100,MATCH(tab_pbs[[#This Row],[libelle_produit]],corres_pbs_variables!$B$1:$B$100,0),1),"")</f>
        <v>nb_ruches</v>
      </c>
    </row>
    <row r="740" spans="1:6" hidden="1" x14ac:dyDescent="0.25">
      <c r="A740" t="s">
        <v>1060</v>
      </c>
      <c r="B740" t="s">
        <v>1061</v>
      </c>
      <c r="C740" t="s">
        <v>1062</v>
      </c>
      <c r="D740" t="s">
        <v>992</v>
      </c>
      <c r="E740">
        <v>151</v>
      </c>
      <c r="F740" t="str">
        <f>IFERROR(INDEX(corres_pbs_variables!$A$1:$B$100,MATCH(tab_pbs[[#This Row],[libelle_produit]],corres_pbs_variables!$B$1:$B$100,0),1),"")</f>
        <v>nb_ruches</v>
      </c>
    </row>
    <row r="741" spans="1:6" hidden="1" x14ac:dyDescent="0.25">
      <c r="A741" t="s">
        <v>1060</v>
      </c>
      <c r="B741" t="s">
        <v>1061</v>
      </c>
      <c r="C741" t="s">
        <v>1062</v>
      </c>
      <c r="D741" t="s">
        <v>993</v>
      </c>
      <c r="E741">
        <v>151</v>
      </c>
      <c r="F741" t="str">
        <f>IFERROR(INDEX(corres_pbs_variables!$A$1:$B$100,MATCH(tab_pbs[[#This Row],[libelle_produit]],corres_pbs_variables!$B$1:$B$100,0),1),"")</f>
        <v>nb_ruches</v>
      </c>
    </row>
    <row r="742" spans="1:6" hidden="1" x14ac:dyDescent="0.25">
      <c r="A742" t="s">
        <v>1060</v>
      </c>
      <c r="B742" t="s">
        <v>1061</v>
      </c>
      <c r="C742" t="s">
        <v>1062</v>
      </c>
      <c r="D742" t="s">
        <v>994</v>
      </c>
      <c r="E742">
        <v>151</v>
      </c>
      <c r="F742" t="str">
        <f>IFERROR(INDEX(corres_pbs_variables!$A$1:$B$100,MATCH(tab_pbs[[#This Row],[libelle_produit]],corres_pbs_variables!$B$1:$B$100,0),1),"")</f>
        <v>nb_ruches</v>
      </c>
    </row>
    <row r="743" spans="1:6" hidden="1" x14ac:dyDescent="0.25">
      <c r="A743" t="s">
        <v>1060</v>
      </c>
      <c r="B743" t="s">
        <v>1061</v>
      </c>
      <c r="C743" t="s">
        <v>1062</v>
      </c>
      <c r="D743" t="s">
        <v>995</v>
      </c>
      <c r="E743">
        <v>151</v>
      </c>
      <c r="F743" t="str">
        <f>IFERROR(INDEX(corres_pbs_variables!$A$1:$B$100,MATCH(tab_pbs[[#This Row],[libelle_produit]],corres_pbs_variables!$B$1:$B$100,0),1),"")</f>
        <v>nb_ruches</v>
      </c>
    </row>
    <row r="744" spans="1:6" hidden="1" x14ac:dyDescent="0.25">
      <c r="A744" t="s">
        <v>1060</v>
      </c>
      <c r="B744" t="s">
        <v>1061</v>
      </c>
      <c r="C744" t="s">
        <v>1062</v>
      </c>
      <c r="D744" t="s">
        <v>996</v>
      </c>
      <c r="E744">
        <v>151</v>
      </c>
      <c r="F744" t="str">
        <f>IFERROR(INDEX(corres_pbs_variables!$A$1:$B$100,MATCH(tab_pbs[[#This Row],[libelle_produit]],corres_pbs_variables!$B$1:$B$100,0),1),"")</f>
        <v>nb_ruches</v>
      </c>
    </row>
    <row r="745" spans="1:6" hidden="1" x14ac:dyDescent="0.25">
      <c r="A745" t="s">
        <v>1060</v>
      </c>
      <c r="B745" t="s">
        <v>1061</v>
      </c>
      <c r="C745" t="s">
        <v>1062</v>
      </c>
      <c r="D745" t="s">
        <v>997</v>
      </c>
      <c r="E745">
        <v>151</v>
      </c>
      <c r="F745" t="str">
        <f>IFERROR(INDEX(corres_pbs_variables!$A$1:$B$100,MATCH(tab_pbs[[#This Row],[libelle_produit]],corres_pbs_variables!$B$1:$B$100,0),1),"")</f>
        <v>nb_ruches</v>
      </c>
    </row>
    <row r="746" spans="1:6" hidden="1" x14ac:dyDescent="0.25">
      <c r="A746" t="s">
        <v>1060</v>
      </c>
      <c r="B746" t="s">
        <v>1061</v>
      </c>
      <c r="C746" t="s">
        <v>1062</v>
      </c>
      <c r="D746" t="s">
        <v>998</v>
      </c>
      <c r="E746">
        <v>151</v>
      </c>
      <c r="F746" t="str">
        <f>IFERROR(INDEX(corres_pbs_variables!$A$1:$B$100,MATCH(tab_pbs[[#This Row],[libelle_produit]],corres_pbs_variables!$B$1:$B$100,0),1),"")</f>
        <v>nb_ruches</v>
      </c>
    </row>
    <row r="747" spans="1:6" hidden="1" x14ac:dyDescent="0.25">
      <c r="A747" t="s">
        <v>1060</v>
      </c>
      <c r="B747" t="s">
        <v>1061</v>
      </c>
      <c r="C747" t="s">
        <v>1062</v>
      </c>
      <c r="D747" t="s">
        <v>999</v>
      </c>
      <c r="E747">
        <v>151</v>
      </c>
      <c r="F747" t="str">
        <f>IFERROR(INDEX(corres_pbs_variables!$A$1:$B$100,MATCH(tab_pbs[[#This Row],[libelle_produit]],corres_pbs_variables!$B$1:$B$100,0),1),"")</f>
        <v>nb_ruches</v>
      </c>
    </row>
    <row r="748" spans="1:6" hidden="1" x14ac:dyDescent="0.25">
      <c r="A748" t="s">
        <v>1060</v>
      </c>
      <c r="B748" t="s">
        <v>1061</v>
      </c>
      <c r="C748" t="s">
        <v>1062</v>
      </c>
      <c r="D748" t="s">
        <v>1000</v>
      </c>
      <c r="E748">
        <v>151</v>
      </c>
      <c r="F748" t="str">
        <f>IFERROR(INDEX(corres_pbs_variables!$A$1:$B$100,MATCH(tab_pbs[[#This Row],[libelle_produit]],corres_pbs_variables!$B$1:$B$100,0),1),"")</f>
        <v>nb_ruches</v>
      </c>
    </row>
    <row r="749" spans="1:6" hidden="1" x14ac:dyDescent="0.25">
      <c r="A749" t="s">
        <v>1060</v>
      </c>
      <c r="B749" t="s">
        <v>1061</v>
      </c>
      <c r="C749" t="s">
        <v>1062</v>
      </c>
      <c r="D749" t="s">
        <v>20</v>
      </c>
      <c r="E749">
        <v>151</v>
      </c>
      <c r="F749" t="str">
        <f>IFERROR(INDEX(corres_pbs_variables!$A$1:$B$100,MATCH(tab_pbs[[#This Row],[libelle_produit]],corres_pbs_variables!$B$1:$B$100,0),1),"")</f>
        <v>nb_ruches</v>
      </c>
    </row>
    <row r="750" spans="1:6" hidden="1" x14ac:dyDescent="0.25">
      <c r="A750" t="s">
        <v>1060</v>
      </c>
      <c r="B750" t="s">
        <v>1061</v>
      </c>
      <c r="C750" t="s">
        <v>1062</v>
      </c>
      <c r="D750" t="s">
        <v>1001</v>
      </c>
      <c r="E750">
        <v>151</v>
      </c>
      <c r="F750" t="str">
        <f>IFERROR(INDEX(corres_pbs_variables!$A$1:$B$100,MATCH(tab_pbs[[#This Row],[libelle_produit]],corres_pbs_variables!$B$1:$B$100,0),1),"")</f>
        <v>nb_ruches</v>
      </c>
    </row>
    <row r="751" spans="1:6" hidden="1" x14ac:dyDescent="0.25">
      <c r="A751" t="s">
        <v>1060</v>
      </c>
      <c r="B751" t="s">
        <v>1061</v>
      </c>
      <c r="C751" t="s">
        <v>1062</v>
      </c>
      <c r="D751" t="s">
        <v>1002</v>
      </c>
      <c r="E751">
        <v>151</v>
      </c>
      <c r="F751" t="str">
        <f>IFERROR(INDEX(corres_pbs_variables!$A$1:$B$100,MATCH(tab_pbs[[#This Row],[libelle_produit]],corres_pbs_variables!$B$1:$B$100,0),1),"")</f>
        <v>nb_ruches</v>
      </c>
    </row>
    <row r="752" spans="1:6" hidden="1" x14ac:dyDescent="0.25">
      <c r="A752" t="s">
        <v>1060</v>
      </c>
      <c r="B752" t="s">
        <v>1061</v>
      </c>
      <c r="C752" t="s">
        <v>1062</v>
      </c>
      <c r="D752" t="s">
        <v>1003</v>
      </c>
      <c r="E752">
        <v>151</v>
      </c>
      <c r="F752" t="str">
        <f>IFERROR(INDEX(corres_pbs_variables!$A$1:$B$100,MATCH(tab_pbs[[#This Row],[libelle_produit]],corres_pbs_variables!$B$1:$B$100,0),1),"")</f>
        <v>nb_ruches</v>
      </c>
    </row>
    <row r="753" spans="1:6" hidden="1" x14ac:dyDescent="0.25">
      <c r="A753" t="s">
        <v>1060</v>
      </c>
      <c r="B753" t="s">
        <v>1061</v>
      </c>
      <c r="C753" t="s">
        <v>1062</v>
      </c>
      <c r="D753" t="s">
        <v>1004</v>
      </c>
      <c r="E753">
        <v>151</v>
      </c>
      <c r="F753" t="str">
        <f>IFERROR(INDEX(corres_pbs_variables!$A$1:$B$100,MATCH(tab_pbs[[#This Row],[libelle_produit]],corres_pbs_variables!$B$1:$B$100,0),1),"")</f>
        <v>nb_ruches</v>
      </c>
    </row>
    <row r="754" spans="1:6" hidden="1" x14ac:dyDescent="0.25">
      <c r="A754" t="s">
        <v>1060</v>
      </c>
      <c r="B754" t="s">
        <v>1061</v>
      </c>
      <c r="C754" t="s">
        <v>1062</v>
      </c>
      <c r="D754" t="s">
        <v>1005</v>
      </c>
      <c r="E754">
        <v>151</v>
      </c>
      <c r="F754" t="str">
        <f>IFERROR(INDEX(corres_pbs_variables!$A$1:$B$100,MATCH(tab_pbs[[#This Row],[libelle_produit]],corres_pbs_variables!$B$1:$B$100,0),1),"")</f>
        <v>nb_ruches</v>
      </c>
    </row>
    <row r="755" spans="1:6" hidden="1" x14ac:dyDescent="0.25">
      <c r="A755" t="s">
        <v>1060</v>
      </c>
      <c r="B755" t="s">
        <v>1061</v>
      </c>
      <c r="C755" t="s">
        <v>1062</v>
      </c>
      <c r="D755" t="s">
        <v>1006</v>
      </c>
      <c r="E755">
        <v>151</v>
      </c>
      <c r="F755" t="str">
        <f>IFERROR(INDEX(corres_pbs_variables!$A$1:$B$100,MATCH(tab_pbs[[#This Row],[libelle_produit]],corres_pbs_variables!$B$1:$B$100,0),1),"")</f>
        <v>nb_ruches</v>
      </c>
    </row>
    <row r="756" spans="1:6" hidden="1" x14ac:dyDescent="0.25">
      <c r="A756" t="s">
        <v>1060</v>
      </c>
      <c r="B756" t="s">
        <v>1061</v>
      </c>
      <c r="C756" t="s">
        <v>1062</v>
      </c>
      <c r="D756" t="s">
        <v>1007</v>
      </c>
      <c r="E756">
        <v>151</v>
      </c>
      <c r="F756" t="str">
        <f>IFERROR(INDEX(corres_pbs_variables!$A$1:$B$100,MATCH(tab_pbs[[#This Row],[libelle_produit]],corres_pbs_variables!$B$1:$B$100,0),1),"")</f>
        <v>nb_ruches</v>
      </c>
    </row>
    <row r="757" spans="1:6" hidden="1" x14ac:dyDescent="0.25">
      <c r="A757" t="s">
        <v>1060</v>
      </c>
      <c r="B757" t="s">
        <v>1061</v>
      </c>
      <c r="C757" t="s">
        <v>1062</v>
      </c>
      <c r="D757" t="s">
        <v>1008</v>
      </c>
      <c r="E757">
        <v>151</v>
      </c>
      <c r="F757" t="str">
        <f>IFERROR(INDEX(corres_pbs_variables!$A$1:$B$100,MATCH(tab_pbs[[#This Row],[libelle_produit]],corres_pbs_variables!$B$1:$B$100,0),1),"")</f>
        <v>nb_ruches</v>
      </c>
    </row>
    <row r="758" spans="1:6" hidden="1" x14ac:dyDescent="0.25">
      <c r="A758" t="s">
        <v>1063</v>
      </c>
      <c r="B758" t="s">
        <v>1064</v>
      </c>
      <c r="C758" t="s">
        <v>1065</v>
      </c>
      <c r="D758" t="s">
        <v>983</v>
      </c>
      <c r="E758">
        <v>1402</v>
      </c>
      <c r="F758" t="str">
        <f>IFERROR(INDEX(corres_pbs_variables!$A$1:$B$100,MATCH(tab_pbs[[#This Row],[libelle_produit]],corres_pbs_variables!$B$1:$B$100,0),1),"")</f>
        <v/>
      </c>
    </row>
    <row r="759" spans="1:6" hidden="1" x14ac:dyDescent="0.25">
      <c r="A759" t="s">
        <v>1063</v>
      </c>
      <c r="B759" t="s">
        <v>1064</v>
      </c>
      <c r="C759" t="s">
        <v>1065</v>
      </c>
      <c r="D759" t="s">
        <v>984</v>
      </c>
      <c r="E759">
        <v>1478</v>
      </c>
      <c r="F759" t="str">
        <f>IFERROR(INDEX(corres_pbs_variables!$A$1:$B$100,MATCH(tab_pbs[[#This Row],[libelle_produit]],corres_pbs_variables!$B$1:$B$100,0),1),"")</f>
        <v/>
      </c>
    </row>
    <row r="760" spans="1:6" hidden="1" x14ac:dyDescent="0.25">
      <c r="A760" t="s">
        <v>1063</v>
      </c>
      <c r="B760" t="s">
        <v>1064</v>
      </c>
      <c r="C760" t="s">
        <v>1065</v>
      </c>
      <c r="D760" t="s">
        <v>985</v>
      </c>
      <c r="E760">
        <v>1343</v>
      </c>
      <c r="F760" t="str">
        <f>IFERROR(INDEX(corres_pbs_variables!$A$1:$B$100,MATCH(tab_pbs[[#This Row],[libelle_produit]],corres_pbs_variables!$B$1:$B$100,0),1),"")</f>
        <v/>
      </c>
    </row>
    <row r="761" spans="1:6" hidden="1" x14ac:dyDescent="0.25">
      <c r="A761" t="s">
        <v>1063</v>
      </c>
      <c r="B761" t="s">
        <v>1064</v>
      </c>
      <c r="C761" t="s">
        <v>1065</v>
      </c>
      <c r="D761" t="s">
        <v>986</v>
      </c>
      <c r="E761">
        <v>757</v>
      </c>
      <c r="F761" t="str">
        <f>IFERROR(INDEX(corres_pbs_variables!$A$1:$B$100,MATCH(tab_pbs[[#This Row],[libelle_produit]],corres_pbs_variables!$B$1:$B$100,0),1),"")</f>
        <v/>
      </c>
    </row>
    <row r="762" spans="1:6" hidden="1" x14ac:dyDescent="0.25">
      <c r="A762" t="s">
        <v>1063</v>
      </c>
      <c r="B762" t="s">
        <v>1064</v>
      </c>
      <c r="C762" t="s">
        <v>1065</v>
      </c>
      <c r="D762" t="s">
        <v>987</v>
      </c>
      <c r="E762">
        <v>2384</v>
      </c>
      <c r="F762" t="str">
        <f>IFERROR(INDEX(corres_pbs_variables!$A$1:$B$100,MATCH(tab_pbs[[#This Row],[libelle_produit]],corres_pbs_variables!$B$1:$B$100,0),1),"")</f>
        <v/>
      </c>
    </row>
    <row r="763" spans="1:6" hidden="1" x14ac:dyDescent="0.25">
      <c r="A763" t="s">
        <v>1063</v>
      </c>
      <c r="B763" t="s">
        <v>1064</v>
      </c>
      <c r="C763" t="s">
        <v>1065</v>
      </c>
      <c r="D763" t="s">
        <v>988</v>
      </c>
      <c r="E763">
        <v>1254</v>
      </c>
      <c r="F763" t="str">
        <f>IFERROR(INDEX(corres_pbs_variables!$A$1:$B$100,MATCH(tab_pbs[[#This Row],[libelle_produit]],corres_pbs_variables!$B$1:$B$100,0),1),"")</f>
        <v/>
      </c>
    </row>
    <row r="764" spans="1:6" hidden="1" x14ac:dyDescent="0.25">
      <c r="A764" t="s">
        <v>1063</v>
      </c>
      <c r="B764" t="s">
        <v>1064</v>
      </c>
      <c r="C764" t="s">
        <v>1065</v>
      </c>
      <c r="D764" t="s">
        <v>989</v>
      </c>
      <c r="E764">
        <v>1643</v>
      </c>
      <c r="F764" t="str">
        <f>IFERROR(INDEX(corres_pbs_variables!$A$1:$B$100,MATCH(tab_pbs[[#This Row],[libelle_produit]],corres_pbs_variables!$B$1:$B$100,0),1),"")</f>
        <v/>
      </c>
    </row>
    <row r="765" spans="1:6" hidden="1" x14ac:dyDescent="0.25">
      <c r="A765" t="s">
        <v>1063</v>
      </c>
      <c r="B765" t="s">
        <v>1064</v>
      </c>
      <c r="C765" t="s">
        <v>1065</v>
      </c>
      <c r="D765" t="s">
        <v>990</v>
      </c>
      <c r="E765">
        <v>1008</v>
      </c>
      <c r="F765" t="str">
        <f>IFERROR(INDEX(corres_pbs_variables!$A$1:$B$100,MATCH(tab_pbs[[#This Row],[libelle_produit]],corres_pbs_variables!$B$1:$B$100,0),1),"")</f>
        <v/>
      </c>
    </row>
    <row r="766" spans="1:6" hidden="1" x14ac:dyDescent="0.25">
      <c r="A766" t="s">
        <v>1063</v>
      </c>
      <c r="B766" t="s">
        <v>1064</v>
      </c>
      <c r="C766" t="s">
        <v>1065</v>
      </c>
      <c r="D766" t="s">
        <v>991</v>
      </c>
      <c r="E766">
        <v>1600</v>
      </c>
      <c r="F766" t="str">
        <f>IFERROR(INDEX(corres_pbs_variables!$A$1:$B$100,MATCH(tab_pbs[[#This Row],[libelle_produit]],corres_pbs_variables!$B$1:$B$100,0),1),"")</f>
        <v/>
      </c>
    </row>
    <row r="767" spans="1:6" hidden="1" x14ac:dyDescent="0.25">
      <c r="A767" t="s">
        <v>1063</v>
      </c>
      <c r="B767" t="s">
        <v>1064</v>
      </c>
      <c r="C767" t="s">
        <v>1065</v>
      </c>
      <c r="D767" t="s">
        <v>992</v>
      </c>
      <c r="E767">
        <v>3120</v>
      </c>
      <c r="F767" t="str">
        <f>IFERROR(INDEX(corres_pbs_variables!$A$1:$B$100,MATCH(tab_pbs[[#This Row],[libelle_produit]],corres_pbs_variables!$B$1:$B$100,0),1),"")</f>
        <v/>
      </c>
    </row>
    <row r="768" spans="1:6" hidden="1" x14ac:dyDescent="0.25">
      <c r="A768" t="s">
        <v>1063</v>
      </c>
      <c r="B768" t="s">
        <v>1064</v>
      </c>
      <c r="C768" t="s">
        <v>1065</v>
      </c>
      <c r="D768" t="s">
        <v>993</v>
      </c>
      <c r="E768">
        <v>1137</v>
      </c>
      <c r="F768" t="str">
        <f>IFERROR(INDEX(corres_pbs_variables!$A$1:$B$100,MATCH(tab_pbs[[#This Row],[libelle_produit]],corres_pbs_variables!$B$1:$B$100,0),1),"")</f>
        <v/>
      </c>
    </row>
    <row r="769" spans="1:6" hidden="1" x14ac:dyDescent="0.25">
      <c r="A769" t="s">
        <v>1063</v>
      </c>
      <c r="B769" t="s">
        <v>1064</v>
      </c>
      <c r="C769" t="s">
        <v>1065</v>
      </c>
      <c r="D769" t="s">
        <v>994</v>
      </c>
      <c r="E769">
        <v>2079</v>
      </c>
      <c r="F769" t="str">
        <f>IFERROR(INDEX(corres_pbs_variables!$A$1:$B$100,MATCH(tab_pbs[[#This Row],[libelle_produit]],corres_pbs_variables!$B$1:$B$100,0),1),"")</f>
        <v/>
      </c>
    </row>
    <row r="770" spans="1:6" hidden="1" x14ac:dyDescent="0.25">
      <c r="A770" t="s">
        <v>1063</v>
      </c>
      <c r="B770" t="s">
        <v>1064</v>
      </c>
      <c r="C770" t="s">
        <v>1065</v>
      </c>
      <c r="D770" t="s">
        <v>995</v>
      </c>
      <c r="E770">
        <v>2960</v>
      </c>
      <c r="F770" t="str">
        <f>IFERROR(INDEX(corres_pbs_variables!$A$1:$B$100,MATCH(tab_pbs[[#This Row],[libelle_produit]],corres_pbs_variables!$B$1:$B$100,0),1),"")</f>
        <v/>
      </c>
    </row>
    <row r="771" spans="1:6" hidden="1" x14ac:dyDescent="0.25">
      <c r="A771" t="s">
        <v>1063</v>
      </c>
      <c r="B771" t="s">
        <v>1064</v>
      </c>
      <c r="C771" t="s">
        <v>1065</v>
      </c>
      <c r="D771" t="s">
        <v>996</v>
      </c>
      <c r="E771">
        <v>1690</v>
      </c>
      <c r="F771" t="str">
        <f>IFERROR(INDEX(corres_pbs_variables!$A$1:$B$100,MATCH(tab_pbs[[#This Row],[libelle_produit]],corres_pbs_variables!$B$1:$B$100,0),1),"")</f>
        <v/>
      </c>
    </row>
    <row r="772" spans="1:6" hidden="1" x14ac:dyDescent="0.25">
      <c r="A772" t="s">
        <v>1063</v>
      </c>
      <c r="B772" t="s">
        <v>1064</v>
      </c>
      <c r="C772" t="s">
        <v>1065</v>
      </c>
      <c r="D772" t="s">
        <v>997</v>
      </c>
      <c r="E772">
        <v>1500</v>
      </c>
      <c r="F772" t="str">
        <f>IFERROR(INDEX(corres_pbs_variables!$A$1:$B$100,MATCH(tab_pbs[[#This Row],[libelle_produit]],corres_pbs_variables!$B$1:$B$100,0),1),"")</f>
        <v/>
      </c>
    </row>
    <row r="773" spans="1:6" hidden="1" x14ac:dyDescent="0.25">
      <c r="A773" t="s">
        <v>1063</v>
      </c>
      <c r="B773" t="s">
        <v>1064</v>
      </c>
      <c r="C773" t="s">
        <v>1065</v>
      </c>
      <c r="D773" t="s">
        <v>998</v>
      </c>
      <c r="E773">
        <v>3208</v>
      </c>
      <c r="F773" t="str">
        <f>IFERROR(INDEX(corres_pbs_variables!$A$1:$B$100,MATCH(tab_pbs[[#This Row],[libelle_produit]],corres_pbs_variables!$B$1:$B$100,0),1),"")</f>
        <v/>
      </c>
    </row>
    <row r="774" spans="1:6" hidden="1" x14ac:dyDescent="0.25">
      <c r="A774" t="s">
        <v>1063</v>
      </c>
      <c r="B774" t="s">
        <v>1064</v>
      </c>
      <c r="C774" t="s">
        <v>1065</v>
      </c>
      <c r="D774" t="s">
        <v>999</v>
      </c>
      <c r="E774">
        <v>1434</v>
      </c>
      <c r="F774" t="str">
        <f>IFERROR(INDEX(corres_pbs_variables!$A$1:$B$100,MATCH(tab_pbs[[#This Row],[libelle_produit]],corres_pbs_variables!$B$1:$B$100,0),1),"")</f>
        <v/>
      </c>
    </row>
    <row r="775" spans="1:6" hidden="1" x14ac:dyDescent="0.25">
      <c r="A775" t="s">
        <v>1063</v>
      </c>
      <c r="B775" t="s">
        <v>1064</v>
      </c>
      <c r="C775" t="s">
        <v>1065</v>
      </c>
      <c r="D775" t="s">
        <v>1000</v>
      </c>
      <c r="E775">
        <v>6117</v>
      </c>
      <c r="F775" t="str">
        <f>IFERROR(INDEX(corres_pbs_variables!$A$1:$B$100,MATCH(tab_pbs[[#This Row],[libelle_produit]],corres_pbs_variables!$B$1:$B$100,0),1),"")</f>
        <v/>
      </c>
    </row>
    <row r="776" spans="1:6" hidden="1" x14ac:dyDescent="0.25">
      <c r="A776" t="s">
        <v>1063</v>
      </c>
      <c r="B776" t="s">
        <v>1064</v>
      </c>
      <c r="C776" t="s">
        <v>1065</v>
      </c>
      <c r="D776" t="s">
        <v>20</v>
      </c>
      <c r="E776">
        <v>4331</v>
      </c>
      <c r="F776" t="str">
        <f>IFERROR(INDEX(corres_pbs_variables!$A$1:$B$100,MATCH(tab_pbs[[#This Row],[libelle_produit]],corres_pbs_variables!$B$1:$B$100,0),1),"")</f>
        <v/>
      </c>
    </row>
    <row r="777" spans="1:6" hidden="1" x14ac:dyDescent="0.25">
      <c r="A777" t="s">
        <v>1063</v>
      </c>
      <c r="B777" t="s">
        <v>1064</v>
      </c>
      <c r="C777" t="s">
        <v>1065</v>
      </c>
      <c r="D777" t="s">
        <v>1001</v>
      </c>
      <c r="E777">
        <v>2968</v>
      </c>
      <c r="F777" t="str">
        <f>IFERROR(INDEX(corres_pbs_variables!$A$1:$B$100,MATCH(tab_pbs[[#This Row],[libelle_produit]],corres_pbs_variables!$B$1:$B$100,0),1),"")</f>
        <v/>
      </c>
    </row>
    <row r="778" spans="1:6" hidden="1" x14ac:dyDescent="0.25">
      <c r="A778" t="s">
        <v>1063</v>
      </c>
      <c r="B778" t="s">
        <v>1064</v>
      </c>
      <c r="C778" t="s">
        <v>1065</v>
      </c>
      <c r="D778" t="s">
        <v>1002</v>
      </c>
      <c r="E778">
        <v>3995</v>
      </c>
      <c r="F778" t="str">
        <f>IFERROR(INDEX(corres_pbs_variables!$A$1:$B$100,MATCH(tab_pbs[[#This Row],[libelle_produit]],corres_pbs_variables!$B$1:$B$100,0),1),"")</f>
        <v/>
      </c>
    </row>
    <row r="779" spans="1:6" hidden="1" x14ac:dyDescent="0.25">
      <c r="A779" t="s">
        <v>1063</v>
      </c>
      <c r="B779" t="s">
        <v>1064</v>
      </c>
      <c r="C779" t="s">
        <v>1065</v>
      </c>
      <c r="D779" t="s">
        <v>1003</v>
      </c>
      <c r="E779">
        <v>2179</v>
      </c>
      <c r="F779" t="str">
        <f>IFERROR(INDEX(corres_pbs_variables!$A$1:$B$100,MATCH(tab_pbs[[#This Row],[libelle_produit]],corres_pbs_variables!$B$1:$B$100,0),1),"")</f>
        <v/>
      </c>
    </row>
    <row r="780" spans="1:6" hidden="1" x14ac:dyDescent="0.25">
      <c r="A780" t="s">
        <v>1063</v>
      </c>
      <c r="B780" t="s">
        <v>1064</v>
      </c>
      <c r="C780" t="s">
        <v>1065</v>
      </c>
      <c r="D780" t="s">
        <v>1004</v>
      </c>
      <c r="E780">
        <v>2179</v>
      </c>
      <c r="F780" t="str">
        <f>IFERROR(INDEX(corres_pbs_variables!$A$1:$B$100,MATCH(tab_pbs[[#This Row],[libelle_produit]],corres_pbs_variables!$B$1:$B$100,0),1),"")</f>
        <v/>
      </c>
    </row>
    <row r="781" spans="1:6" hidden="1" x14ac:dyDescent="0.25">
      <c r="A781" t="s">
        <v>1063</v>
      </c>
      <c r="B781" t="s">
        <v>1064</v>
      </c>
      <c r="C781" t="s">
        <v>1065</v>
      </c>
      <c r="D781" t="s">
        <v>1005</v>
      </c>
      <c r="E781">
        <v>2179</v>
      </c>
      <c r="F781" t="str">
        <f>IFERROR(INDEX(corres_pbs_variables!$A$1:$B$100,MATCH(tab_pbs[[#This Row],[libelle_produit]],corres_pbs_variables!$B$1:$B$100,0),1),"")</f>
        <v/>
      </c>
    </row>
    <row r="782" spans="1:6" hidden="1" x14ac:dyDescent="0.25">
      <c r="A782" t="s">
        <v>1063</v>
      </c>
      <c r="B782" t="s">
        <v>1064</v>
      </c>
      <c r="C782" t="s">
        <v>1065</v>
      </c>
      <c r="D782" t="s">
        <v>1006</v>
      </c>
      <c r="E782">
        <v>2179</v>
      </c>
      <c r="F782" t="str">
        <f>IFERROR(INDEX(corres_pbs_variables!$A$1:$B$100,MATCH(tab_pbs[[#This Row],[libelle_produit]],corres_pbs_variables!$B$1:$B$100,0),1),"")</f>
        <v/>
      </c>
    </row>
    <row r="783" spans="1:6" hidden="1" x14ac:dyDescent="0.25">
      <c r="A783" t="s">
        <v>1063</v>
      </c>
      <c r="B783" t="s">
        <v>1064</v>
      </c>
      <c r="C783" t="s">
        <v>1065</v>
      </c>
      <c r="D783" t="s">
        <v>1007</v>
      </c>
      <c r="E783">
        <v>2179</v>
      </c>
      <c r="F783" t="str">
        <f>IFERROR(INDEX(corres_pbs_variables!$A$1:$B$100,MATCH(tab_pbs[[#This Row],[libelle_produit]],corres_pbs_variables!$B$1:$B$100,0),1),"")</f>
        <v/>
      </c>
    </row>
    <row r="784" spans="1:6" hidden="1" x14ac:dyDescent="0.25">
      <c r="A784" t="s">
        <v>1063</v>
      </c>
      <c r="B784" t="s">
        <v>1064</v>
      </c>
      <c r="C784" t="s">
        <v>1065</v>
      </c>
      <c r="D784" t="s">
        <v>1008</v>
      </c>
      <c r="E784">
        <v>2179</v>
      </c>
      <c r="F784" t="str">
        <f>IFERROR(INDEX(corres_pbs_variables!$A$1:$B$100,MATCH(tab_pbs[[#This Row],[libelle_produit]],corres_pbs_variables!$B$1:$B$100,0),1),"")</f>
        <v/>
      </c>
    </row>
    <row r="785" spans="1:6" hidden="1" x14ac:dyDescent="0.25">
      <c r="A785" t="s">
        <v>1066</v>
      </c>
      <c r="B785" t="s">
        <v>1067</v>
      </c>
      <c r="C785" t="s">
        <v>1065</v>
      </c>
      <c r="D785" t="s">
        <v>983</v>
      </c>
      <c r="E785">
        <v>1211</v>
      </c>
      <c r="F785" t="str">
        <f>IFERROR(INDEX(corres_pbs_variables!$A$1:$B$100,MATCH(tab_pbs[[#This Row],[libelle_produit]],corres_pbs_variables!$B$1:$B$100,0),1),"")</f>
        <v/>
      </c>
    </row>
    <row r="786" spans="1:6" hidden="1" x14ac:dyDescent="0.25">
      <c r="A786" t="s">
        <v>1066</v>
      </c>
      <c r="B786" t="s">
        <v>1067</v>
      </c>
      <c r="C786" t="s">
        <v>1065</v>
      </c>
      <c r="D786" t="s">
        <v>984</v>
      </c>
      <c r="E786">
        <v>1133</v>
      </c>
      <c r="F786" t="str">
        <f>IFERROR(INDEX(corres_pbs_variables!$A$1:$B$100,MATCH(tab_pbs[[#This Row],[libelle_produit]],corres_pbs_variables!$B$1:$B$100,0),1),"")</f>
        <v/>
      </c>
    </row>
    <row r="787" spans="1:6" hidden="1" x14ac:dyDescent="0.25">
      <c r="A787" t="s">
        <v>1066</v>
      </c>
      <c r="B787" s="36" t="s">
        <v>1067</v>
      </c>
      <c r="C787" t="s">
        <v>1065</v>
      </c>
      <c r="D787" t="s">
        <v>985</v>
      </c>
      <c r="E787">
        <v>1289</v>
      </c>
      <c r="F787" t="str">
        <f>IFERROR(INDEX(corres_pbs_variables!$A$1:$B$100,MATCH(tab_pbs[[#This Row],[libelle_produit]],corres_pbs_variables!$B$1:$B$100,0),1),"")</f>
        <v/>
      </c>
    </row>
    <row r="788" spans="1:6" hidden="1" x14ac:dyDescent="0.25">
      <c r="A788" t="s">
        <v>1066</v>
      </c>
      <c r="B788" t="s">
        <v>1067</v>
      </c>
      <c r="C788" t="s">
        <v>1065</v>
      </c>
      <c r="D788" t="s">
        <v>986</v>
      </c>
      <c r="E788">
        <v>1375</v>
      </c>
      <c r="F788" t="str">
        <f>IFERROR(INDEX(corres_pbs_variables!$A$1:$B$100,MATCH(tab_pbs[[#This Row],[libelle_produit]],corres_pbs_variables!$B$1:$B$100,0),1),"")</f>
        <v/>
      </c>
    </row>
    <row r="789" spans="1:6" hidden="1" x14ac:dyDescent="0.25">
      <c r="A789" t="s">
        <v>1066</v>
      </c>
      <c r="B789" t="s">
        <v>1067</v>
      </c>
      <c r="C789" t="s">
        <v>1065</v>
      </c>
      <c r="D789" t="s">
        <v>987</v>
      </c>
      <c r="E789">
        <v>1039</v>
      </c>
      <c r="F789" t="str">
        <f>IFERROR(INDEX(corres_pbs_variables!$A$1:$B$100,MATCH(tab_pbs[[#This Row],[libelle_produit]],corres_pbs_variables!$B$1:$B$100,0),1),"")</f>
        <v/>
      </c>
    </row>
    <row r="790" spans="1:6" hidden="1" x14ac:dyDescent="0.25">
      <c r="A790" t="s">
        <v>1066</v>
      </c>
      <c r="B790" t="s">
        <v>1067</v>
      </c>
      <c r="C790" t="s">
        <v>1065</v>
      </c>
      <c r="D790" t="s">
        <v>988</v>
      </c>
      <c r="E790">
        <v>1149</v>
      </c>
      <c r="F790" t="str">
        <f>IFERROR(INDEX(corres_pbs_variables!$A$1:$B$100,MATCH(tab_pbs[[#This Row],[libelle_produit]],corres_pbs_variables!$B$1:$B$100,0),1),"")</f>
        <v/>
      </c>
    </row>
    <row r="791" spans="1:6" hidden="1" x14ac:dyDescent="0.25">
      <c r="A791" t="s">
        <v>1066</v>
      </c>
      <c r="B791" t="s">
        <v>1067</v>
      </c>
      <c r="C791" t="s">
        <v>1065</v>
      </c>
      <c r="D791" t="s">
        <v>989</v>
      </c>
      <c r="E791">
        <v>970</v>
      </c>
      <c r="F791" t="str">
        <f>IFERROR(INDEX(corres_pbs_variables!$A$1:$B$100,MATCH(tab_pbs[[#This Row],[libelle_produit]],corres_pbs_variables!$B$1:$B$100,0),1),"")</f>
        <v/>
      </c>
    </row>
    <row r="792" spans="1:6" hidden="1" x14ac:dyDescent="0.25">
      <c r="A792" t="s">
        <v>1066</v>
      </c>
      <c r="B792" t="s">
        <v>1067</v>
      </c>
      <c r="C792" t="s">
        <v>1065</v>
      </c>
      <c r="D792" t="s">
        <v>990</v>
      </c>
      <c r="E792">
        <v>1368</v>
      </c>
      <c r="F792" t="str">
        <f>IFERROR(INDEX(corres_pbs_variables!$A$1:$B$100,MATCH(tab_pbs[[#This Row],[libelle_produit]],corres_pbs_variables!$B$1:$B$100,0),1),"")</f>
        <v/>
      </c>
    </row>
    <row r="793" spans="1:6" hidden="1" x14ac:dyDescent="0.25">
      <c r="A793" t="s">
        <v>1066</v>
      </c>
      <c r="B793" t="s">
        <v>1067</v>
      </c>
      <c r="C793" t="s">
        <v>1065</v>
      </c>
      <c r="D793" t="s">
        <v>991</v>
      </c>
      <c r="E793">
        <v>983</v>
      </c>
      <c r="F793" t="str">
        <f>IFERROR(INDEX(corres_pbs_variables!$A$1:$B$100,MATCH(tab_pbs[[#This Row],[libelle_produit]],corres_pbs_variables!$B$1:$B$100,0),1),"")</f>
        <v/>
      </c>
    </row>
    <row r="794" spans="1:6" hidden="1" x14ac:dyDescent="0.25">
      <c r="A794" t="s">
        <v>1066</v>
      </c>
      <c r="B794" t="s">
        <v>1067</v>
      </c>
      <c r="C794" t="s">
        <v>1065</v>
      </c>
      <c r="D794" t="s">
        <v>992</v>
      </c>
      <c r="E794">
        <v>1152</v>
      </c>
      <c r="F794" t="str">
        <f>IFERROR(INDEX(corres_pbs_variables!$A$1:$B$100,MATCH(tab_pbs[[#This Row],[libelle_produit]],corres_pbs_variables!$B$1:$B$100,0),1),"")</f>
        <v/>
      </c>
    </row>
    <row r="795" spans="1:6" hidden="1" x14ac:dyDescent="0.25">
      <c r="A795" t="s">
        <v>1066</v>
      </c>
      <c r="B795" t="s">
        <v>1067</v>
      </c>
      <c r="C795" t="s">
        <v>1065</v>
      </c>
      <c r="D795" t="s">
        <v>993</v>
      </c>
      <c r="E795">
        <v>965</v>
      </c>
      <c r="F795" t="str">
        <f>IFERROR(INDEX(corres_pbs_variables!$A$1:$B$100,MATCH(tab_pbs[[#This Row],[libelle_produit]],corres_pbs_variables!$B$1:$B$100,0),1),"")</f>
        <v/>
      </c>
    </row>
    <row r="796" spans="1:6" hidden="1" x14ac:dyDescent="0.25">
      <c r="A796" t="s">
        <v>1066</v>
      </c>
      <c r="B796" t="s">
        <v>1067</v>
      </c>
      <c r="C796" t="s">
        <v>1065</v>
      </c>
      <c r="D796" t="s">
        <v>994</v>
      </c>
      <c r="E796">
        <v>1084</v>
      </c>
      <c r="F796" t="str">
        <f>IFERROR(INDEX(corres_pbs_variables!$A$1:$B$100,MATCH(tab_pbs[[#This Row],[libelle_produit]],corres_pbs_variables!$B$1:$B$100,0),1),"")</f>
        <v/>
      </c>
    </row>
    <row r="797" spans="1:6" hidden="1" x14ac:dyDescent="0.25">
      <c r="A797" t="s">
        <v>1066</v>
      </c>
      <c r="B797" t="s">
        <v>1067</v>
      </c>
      <c r="C797" t="s">
        <v>1065</v>
      </c>
      <c r="D797" t="s">
        <v>995</v>
      </c>
      <c r="E797">
        <v>1146</v>
      </c>
      <c r="F797" t="str">
        <f>IFERROR(INDEX(corres_pbs_variables!$A$1:$B$100,MATCH(tab_pbs[[#This Row],[libelle_produit]],corres_pbs_variables!$B$1:$B$100,0),1),"")</f>
        <v/>
      </c>
    </row>
    <row r="798" spans="1:6" hidden="1" x14ac:dyDescent="0.25">
      <c r="A798" t="s">
        <v>1066</v>
      </c>
      <c r="B798" t="s">
        <v>1067</v>
      </c>
      <c r="C798" t="s">
        <v>1065</v>
      </c>
      <c r="D798" t="s">
        <v>996</v>
      </c>
      <c r="E798">
        <v>1025</v>
      </c>
      <c r="F798" t="str">
        <f>IFERROR(INDEX(corres_pbs_variables!$A$1:$B$100,MATCH(tab_pbs[[#This Row],[libelle_produit]],corres_pbs_variables!$B$1:$B$100,0),1),"")</f>
        <v/>
      </c>
    </row>
    <row r="799" spans="1:6" hidden="1" x14ac:dyDescent="0.25">
      <c r="A799" t="s">
        <v>1066</v>
      </c>
      <c r="B799" t="s">
        <v>1067</v>
      </c>
      <c r="C799" t="s">
        <v>1065</v>
      </c>
      <c r="D799" t="s">
        <v>997</v>
      </c>
      <c r="E799">
        <v>930</v>
      </c>
      <c r="F799" t="str">
        <f>IFERROR(INDEX(corres_pbs_variables!$A$1:$B$100,MATCH(tab_pbs[[#This Row],[libelle_produit]],corres_pbs_variables!$B$1:$B$100,0),1),"")</f>
        <v/>
      </c>
    </row>
    <row r="800" spans="1:6" hidden="1" x14ac:dyDescent="0.25">
      <c r="A800" t="s">
        <v>1066</v>
      </c>
      <c r="B800" t="s">
        <v>1067</v>
      </c>
      <c r="C800" t="s">
        <v>1065</v>
      </c>
      <c r="D800" t="s">
        <v>998</v>
      </c>
      <c r="E800">
        <v>929</v>
      </c>
      <c r="F800" t="str">
        <f>IFERROR(INDEX(corres_pbs_variables!$A$1:$B$100,MATCH(tab_pbs[[#This Row],[libelle_produit]],corres_pbs_variables!$B$1:$B$100,0),1),"")</f>
        <v/>
      </c>
    </row>
    <row r="801" spans="1:6" hidden="1" x14ac:dyDescent="0.25">
      <c r="A801" t="s">
        <v>1066</v>
      </c>
      <c r="B801" t="s">
        <v>1067</v>
      </c>
      <c r="C801" t="s">
        <v>1065</v>
      </c>
      <c r="D801" t="s">
        <v>999</v>
      </c>
      <c r="E801">
        <v>760</v>
      </c>
      <c r="F801" t="str">
        <f>IFERROR(INDEX(corres_pbs_variables!$A$1:$B$100,MATCH(tab_pbs[[#This Row],[libelle_produit]],corres_pbs_variables!$B$1:$B$100,0),1),"")</f>
        <v/>
      </c>
    </row>
    <row r="802" spans="1:6" hidden="1" x14ac:dyDescent="0.25">
      <c r="A802" t="s">
        <v>1066</v>
      </c>
      <c r="B802" t="s">
        <v>1067</v>
      </c>
      <c r="C802" t="s">
        <v>1065</v>
      </c>
      <c r="D802" t="s">
        <v>1000</v>
      </c>
      <c r="E802">
        <v>1010</v>
      </c>
      <c r="F802" t="str">
        <f>IFERROR(INDEX(corres_pbs_variables!$A$1:$B$100,MATCH(tab_pbs[[#This Row],[libelle_produit]],corres_pbs_variables!$B$1:$B$100,0),1),"")</f>
        <v/>
      </c>
    </row>
    <row r="803" spans="1:6" hidden="1" x14ac:dyDescent="0.25">
      <c r="A803" t="s">
        <v>1066</v>
      </c>
      <c r="B803" t="s">
        <v>1067</v>
      </c>
      <c r="C803" t="s">
        <v>1065</v>
      </c>
      <c r="D803" t="s">
        <v>20</v>
      </c>
      <c r="E803">
        <v>944</v>
      </c>
      <c r="F803" t="str">
        <f>IFERROR(INDEX(corres_pbs_variables!$A$1:$B$100,MATCH(tab_pbs[[#This Row],[libelle_produit]],corres_pbs_variables!$B$1:$B$100,0),1),"")</f>
        <v/>
      </c>
    </row>
    <row r="804" spans="1:6" hidden="1" x14ac:dyDescent="0.25">
      <c r="A804" t="s">
        <v>1066</v>
      </c>
      <c r="B804" t="s">
        <v>1067</v>
      </c>
      <c r="C804" t="s">
        <v>1065</v>
      </c>
      <c r="D804" t="s">
        <v>1001</v>
      </c>
      <c r="E804">
        <v>781</v>
      </c>
      <c r="F804" t="str">
        <f>IFERROR(INDEX(corres_pbs_variables!$A$1:$B$100,MATCH(tab_pbs[[#This Row],[libelle_produit]],corres_pbs_variables!$B$1:$B$100,0),1),"")</f>
        <v/>
      </c>
    </row>
    <row r="805" spans="1:6" hidden="1" x14ac:dyDescent="0.25">
      <c r="A805" t="s">
        <v>1066</v>
      </c>
      <c r="B805" t="s">
        <v>1067</v>
      </c>
      <c r="C805" t="s">
        <v>1065</v>
      </c>
      <c r="D805" t="s">
        <v>1002</v>
      </c>
      <c r="E805">
        <v>591</v>
      </c>
      <c r="F805" t="str">
        <f>IFERROR(INDEX(corres_pbs_variables!$A$1:$B$100,MATCH(tab_pbs[[#This Row],[libelle_produit]],corres_pbs_variables!$B$1:$B$100,0),1),"")</f>
        <v/>
      </c>
    </row>
    <row r="806" spans="1:6" hidden="1" x14ac:dyDescent="0.25">
      <c r="A806" t="s">
        <v>1066</v>
      </c>
      <c r="B806" t="s">
        <v>1067</v>
      </c>
      <c r="C806" t="s">
        <v>1065</v>
      </c>
      <c r="D806" t="s">
        <v>1003</v>
      </c>
      <c r="E806">
        <v>568</v>
      </c>
      <c r="F806" t="str">
        <f>IFERROR(INDEX(corres_pbs_variables!$A$1:$B$100,MATCH(tab_pbs[[#This Row],[libelle_produit]],corres_pbs_variables!$B$1:$B$100,0),1),"")</f>
        <v/>
      </c>
    </row>
    <row r="807" spans="1:6" hidden="1" x14ac:dyDescent="0.25">
      <c r="A807" t="s">
        <v>1066</v>
      </c>
      <c r="B807" t="s">
        <v>1067</v>
      </c>
      <c r="C807" t="s">
        <v>1065</v>
      </c>
      <c r="D807" t="s">
        <v>1004</v>
      </c>
      <c r="E807">
        <v>444</v>
      </c>
      <c r="F807" t="str">
        <f>IFERROR(INDEX(corres_pbs_variables!$A$1:$B$100,MATCH(tab_pbs[[#This Row],[libelle_produit]],corres_pbs_variables!$B$1:$B$100,0),1),"")</f>
        <v/>
      </c>
    </row>
    <row r="808" spans="1:6" hidden="1" x14ac:dyDescent="0.25">
      <c r="A808" t="s">
        <v>1066</v>
      </c>
      <c r="B808" t="s">
        <v>1067</v>
      </c>
      <c r="C808" t="s">
        <v>1065</v>
      </c>
      <c r="D808" t="s">
        <v>1005</v>
      </c>
      <c r="E808">
        <v>444</v>
      </c>
      <c r="F808" t="str">
        <f>IFERROR(INDEX(corres_pbs_variables!$A$1:$B$100,MATCH(tab_pbs[[#This Row],[libelle_produit]],corres_pbs_variables!$B$1:$B$100,0),1),"")</f>
        <v/>
      </c>
    </row>
    <row r="809" spans="1:6" hidden="1" x14ac:dyDescent="0.25">
      <c r="A809" t="s">
        <v>1066</v>
      </c>
      <c r="B809" t="s">
        <v>1067</v>
      </c>
      <c r="C809" t="s">
        <v>1065</v>
      </c>
      <c r="D809" t="s">
        <v>1006</v>
      </c>
      <c r="E809">
        <v>444</v>
      </c>
      <c r="F809" t="str">
        <f>IFERROR(INDEX(corres_pbs_variables!$A$1:$B$100,MATCH(tab_pbs[[#This Row],[libelle_produit]],corres_pbs_variables!$B$1:$B$100,0),1),"")</f>
        <v/>
      </c>
    </row>
    <row r="810" spans="1:6" hidden="1" x14ac:dyDescent="0.25">
      <c r="A810" t="s">
        <v>1066</v>
      </c>
      <c r="B810" t="s">
        <v>1067</v>
      </c>
      <c r="C810" t="s">
        <v>1065</v>
      </c>
      <c r="D810" t="s">
        <v>1007</v>
      </c>
      <c r="E810">
        <v>444</v>
      </c>
      <c r="F810" t="str">
        <f>IFERROR(INDEX(corres_pbs_variables!$A$1:$B$100,MATCH(tab_pbs[[#This Row],[libelle_produit]],corres_pbs_variables!$B$1:$B$100,0),1),"")</f>
        <v/>
      </c>
    </row>
    <row r="811" spans="1:6" hidden="1" x14ac:dyDescent="0.25">
      <c r="A811" t="s">
        <v>1066</v>
      </c>
      <c r="B811" t="s">
        <v>1067</v>
      </c>
      <c r="C811" t="s">
        <v>1065</v>
      </c>
      <c r="D811" t="s">
        <v>1008</v>
      </c>
      <c r="E811">
        <v>444</v>
      </c>
      <c r="F811" t="str">
        <f>IFERROR(INDEX(corres_pbs_variables!$A$1:$B$100,MATCH(tab_pbs[[#This Row],[libelle_produit]],corres_pbs_variables!$B$1:$B$100,0),1),"")</f>
        <v/>
      </c>
    </row>
    <row r="812" spans="1:6" hidden="1" x14ac:dyDescent="0.25">
      <c r="A812" t="s">
        <v>1068</v>
      </c>
      <c r="B812" t="s">
        <v>1069</v>
      </c>
      <c r="C812" t="s">
        <v>1065</v>
      </c>
      <c r="D812" t="s">
        <v>983</v>
      </c>
      <c r="E812">
        <v>1259</v>
      </c>
      <c r="F812" t="str">
        <f>IFERROR(INDEX(corres_pbs_variables!$A$1:$B$100,MATCH(tab_pbs[[#This Row],[libelle_produit]],corres_pbs_variables!$B$1:$B$100,0),1),"")</f>
        <v/>
      </c>
    </row>
    <row r="813" spans="1:6" hidden="1" x14ac:dyDescent="0.25">
      <c r="A813" t="s">
        <v>1068</v>
      </c>
      <c r="B813" t="s">
        <v>1069</v>
      </c>
      <c r="C813" t="s">
        <v>1065</v>
      </c>
      <c r="D813" t="s">
        <v>984</v>
      </c>
      <c r="E813">
        <v>1134</v>
      </c>
      <c r="F813" t="str">
        <f>IFERROR(INDEX(corres_pbs_variables!$A$1:$B$100,MATCH(tab_pbs[[#This Row],[libelle_produit]],corres_pbs_variables!$B$1:$B$100,0),1),"")</f>
        <v/>
      </c>
    </row>
    <row r="814" spans="1:6" hidden="1" x14ac:dyDescent="0.25">
      <c r="A814" t="s">
        <v>1068</v>
      </c>
      <c r="B814" s="36" t="s">
        <v>1069</v>
      </c>
      <c r="C814" t="s">
        <v>1065</v>
      </c>
      <c r="D814" t="s">
        <v>985</v>
      </c>
      <c r="E814">
        <v>1286</v>
      </c>
      <c r="F814" t="str">
        <f>IFERROR(INDEX(corres_pbs_variables!$A$1:$B$100,MATCH(tab_pbs[[#This Row],[libelle_produit]],corres_pbs_variables!$B$1:$B$100,0),1),"")</f>
        <v/>
      </c>
    </row>
    <row r="815" spans="1:6" hidden="1" x14ac:dyDescent="0.25">
      <c r="A815" t="s">
        <v>1068</v>
      </c>
      <c r="B815" t="s">
        <v>1069</v>
      </c>
      <c r="C815" t="s">
        <v>1065</v>
      </c>
      <c r="D815" t="s">
        <v>986</v>
      </c>
      <c r="E815">
        <v>1248</v>
      </c>
      <c r="F815" t="str">
        <f>IFERROR(INDEX(corres_pbs_variables!$A$1:$B$100,MATCH(tab_pbs[[#This Row],[libelle_produit]],corres_pbs_variables!$B$1:$B$100,0),1),"")</f>
        <v/>
      </c>
    </row>
    <row r="816" spans="1:6" hidden="1" x14ac:dyDescent="0.25">
      <c r="A816" t="s">
        <v>1068</v>
      </c>
      <c r="B816" t="s">
        <v>1069</v>
      </c>
      <c r="C816" t="s">
        <v>1065</v>
      </c>
      <c r="D816" t="s">
        <v>987</v>
      </c>
      <c r="E816">
        <v>1257</v>
      </c>
      <c r="F816" t="str">
        <f>IFERROR(INDEX(corres_pbs_variables!$A$1:$B$100,MATCH(tab_pbs[[#This Row],[libelle_produit]],corres_pbs_variables!$B$1:$B$100,0),1),"")</f>
        <v/>
      </c>
    </row>
    <row r="817" spans="1:6" hidden="1" x14ac:dyDescent="0.25">
      <c r="A817" t="s">
        <v>1068</v>
      </c>
      <c r="B817" t="s">
        <v>1069</v>
      </c>
      <c r="C817" t="s">
        <v>1065</v>
      </c>
      <c r="D817" t="s">
        <v>988</v>
      </c>
      <c r="E817">
        <v>1076</v>
      </c>
      <c r="F817" t="str">
        <f>IFERROR(INDEX(corres_pbs_variables!$A$1:$B$100,MATCH(tab_pbs[[#This Row],[libelle_produit]],corres_pbs_variables!$B$1:$B$100,0),1),"")</f>
        <v/>
      </c>
    </row>
    <row r="818" spans="1:6" hidden="1" x14ac:dyDescent="0.25">
      <c r="A818" t="s">
        <v>1068</v>
      </c>
      <c r="B818" t="s">
        <v>1069</v>
      </c>
      <c r="C818" t="s">
        <v>1065</v>
      </c>
      <c r="D818" t="s">
        <v>989</v>
      </c>
      <c r="E818">
        <v>1147</v>
      </c>
      <c r="F818" t="str">
        <f>IFERROR(INDEX(corres_pbs_variables!$A$1:$B$100,MATCH(tab_pbs[[#This Row],[libelle_produit]],corres_pbs_variables!$B$1:$B$100,0),1),"")</f>
        <v/>
      </c>
    </row>
    <row r="819" spans="1:6" hidden="1" x14ac:dyDescent="0.25">
      <c r="A819" t="s">
        <v>1068</v>
      </c>
      <c r="B819" t="s">
        <v>1069</v>
      </c>
      <c r="C819" t="s">
        <v>1065</v>
      </c>
      <c r="D819" t="s">
        <v>990</v>
      </c>
      <c r="E819">
        <v>1295</v>
      </c>
      <c r="F819" t="str">
        <f>IFERROR(INDEX(corres_pbs_variables!$A$1:$B$100,MATCH(tab_pbs[[#This Row],[libelle_produit]],corres_pbs_variables!$B$1:$B$100,0),1),"")</f>
        <v/>
      </c>
    </row>
    <row r="820" spans="1:6" hidden="1" x14ac:dyDescent="0.25">
      <c r="A820" t="s">
        <v>1068</v>
      </c>
      <c r="B820" t="s">
        <v>1069</v>
      </c>
      <c r="C820" t="s">
        <v>1065</v>
      </c>
      <c r="D820" t="s">
        <v>991</v>
      </c>
      <c r="E820">
        <v>1134</v>
      </c>
      <c r="F820" t="str">
        <f>IFERROR(INDEX(corres_pbs_variables!$A$1:$B$100,MATCH(tab_pbs[[#This Row],[libelle_produit]],corres_pbs_variables!$B$1:$B$100,0),1),"")</f>
        <v/>
      </c>
    </row>
    <row r="821" spans="1:6" hidden="1" x14ac:dyDescent="0.25">
      <c r="A821" t="s">
        <v>1068</v>
      </c>
      <c r="B821" t="s">
        <v>1069</v>
      </c>
      <c r="C821" t="s">
        <v>1065</v>
      </c>
      <c r="D821" t="s">
        <v>992</v>
      </c>
      <c r="E821">
        <v>1134</v>
      </c>
      <c r="F821" t="str">
        <f>IFERROR(INDEX(corres_pbs_variables!$A$1:$B$100,MATCH(tab_pbs[[#This Row],[libelle_produit]],corres_pbs_variables!$B$1:$B$100,0),1),"")</f>
        <v/>
      </c>
    </row>
    <row r="822" spans="1:6" hidden="1" x14ac:dyDescent="0.25">
      <c r="A822" t="s">
        <v>1068</v>
      </c>
      <c r="B822" t="s">
        <v>1069</v>
      </c>
      <c r="C822" t="s">
        <v>1065</v>
      </c>
      <c r="D822" t="s">
        <v>993</v>
      </c>
      <c r="E822">
        <v>1142</v>
      </c>
      <c r="F822" t="str">
        <f>IFERROR(INDEX(corres_pbs_variables!$A$1:$B$100,MATCH(tab_pbs[[#This Row],[libelle_produit]],corres_pbs_variables!$B$1:$B$100,0),1),"")</f>
        <v/>
      </c>
    </row>
    <row r="823" spans="1:6" hidden="1" x14ac:dyDescent="0.25">
      <c r="A823" t="s">
        <v>1068</v>
      </c>
      <c r="B823" t="s">
        <v>1069</v>
      </c>
      <c r="C823" t="s">
        <v>1065</v>
      </c>
      <c r="D823" t="s">
        <v>994</v>
      </c>
      <c r="E823">
        <v>1357</v>
      </c>
      <c r="F823" t="str">
        <f>IFERROR(INDEX(corres_pbs_variables!$A$1:$B$100,MATCH(tab_pbs[[#This Row],[libelle_produit]],corres_pbs_variables!$B$1:$B$100,0),1),"")</f>
        <v/>
      </c>
    </row>
    <row r="824" spans="1:6" hidden="1" x14ac:dyDescent="0.25">
      <c r="A824" t="s">
        <v>1068</v>
      </c>
      <c r="B824" t="s">
        <v>1069</v>
      </c>
      <c r="C824" t="s">
        <v>1065</v>
      </c>
      <c r="D824" t="s">
        <v>995</v>
      </c>
      <c r="E824">
        <v>1069</v>
      </c>
      <c r="F824" t="str">
        <f>IFERROR(INDEX(corres_pbs_variables!$A$1:$B$100,MATCH(tab_pbs[[#This Row],[libelle_produit]],corres_pbs_variables!$B$1:$B$100,0),1),"")</f>
        <v/>
      </c>
    </row>
    <row r="825" spans="1:6" hidden="1" x14ac:dyDescent="0.25">
      <c r="A825" t="s">
        <v>1068</v>
      </c>
      <c r="B825" t="s">
        <v>1069</v>
      </c>
      <c r="C825" t="s">
        <v>1065</v>
      </c>
      <c r="D825" t="s">
        <v>996</v>
      </c>
      <c r="E825">
        <v>1247</v>
      </c>
      <c r="F825" t="str">
        <f>IFERROR(INDEX(corres_pbs_variables!$A$1:$B$100,MATCH(tab_pbs[[#This Row],[libelle_produit]],corres_pbs_variables!$B$1:$B$100,0),1),"")</f>
        <v/>
      </c>
    </row>
    <row r="826" spans="1:6" hidden="1" x14ac:dyDescent="0.25">
      <c r="A826" t="s">
        <v>1068</v>
      </c>
      <c r="B826" t="s">
        <v>1069</v>
      </c>
      <c r="C826" t="s">
        <v>1065</v>
      </c>
      <c r="D826" t="s">
        <v>997</v>
      </c>
      <c r="E826">
        <v>1145</v>
      </c>
      <c r="F826" t="str">
        <f>IFERROR(INDEX(corres_pbs_variables!$A$1:$B$100,MATCH(tab_pbs[[#This Row],[libelle_produit]],corres_pbs_variables!$B$1:$B$100,0),1),"")</f>
        <v/>
      </c>
    </row>
    <row r="827" spans="1:6" hidden="1" x14ac:dyDescent="0.25">
      <c r="A827" t="s">
        <v>1068</v>
      </c>
      <c r="B827" t="s">
        <v>1069</v>
      </c>
      <c r="C827" t="s">
        <v>1065</v>
      </c>
      <c r="D827" t="s">
        <v>998</v>
      </c>
      <c r="E827">
        <v>1114</v>
      </c>
      <c r="F827" t="str">
        <f>IFERROR(INDEX(corres_pbs_variables!$A$1:$B$100,MATCH(tab_pbs[[#This Row],[libelle_produit]],corres_pbs_variables!$B$1:$B$100,0),1),"")</f>
        <v/>
      </c>
    </row>
    <row r="828" spans="1:6" hidden="1" x14ac:dyDescent="0.25">
      <c r="A828" t="s">
        <v>1068</v>
      </c>
      <c r="B828" t="s">
        <v>1069</v>
      </c>
      <c r="C828" t="s">
        <v>1065</v>
      </c>
      <c r="D828" t="s">
        <v>999</v>
      </c>
      <c r="E828">
        <v>958</v>
      </c>
      <c r="F828" t="str">
        <f>IFERROR(INDEX(corres_pbs_variables!$A$1:$B$100,MATCH(tab_pbs[[#This Row],[libelle_produit]],corres_pbs_variables!$B$1:$B$100,0),1),"")</f>
        <v/>
      </c>
    </row>
    <row r="829" spans="1:6" hidden="1" x14ac:dyDescent="0.25">
      <c r="A829" t="s">
        <v>1068</v>
      </c>
      <c r="B829" t="s">
        <v>1069</v>
      </c>
      <c r="C829" t="s">
        <v>1065</v>
      </c>
      <c r="D829" t="s">
        <v>1000</v>
      </c>
      <c r="E829">
        <v>1154</v>
      </c>
      <c r="F829" t="str">
        <f>IFERROR(INDEX(corres_pbs_variables!$A$1:$B$100,MATCH(tab_pbs[[#This Row],[libelle_produit]],corres_pbs_variables!$B$1:$B$100,0),1),"")</f>
        <v/>
      </c>
    </row>
    <row r="830" spans="1:6" hidden="1" x14ac:dyDescent="0.25">
      <c r="A830" t="s">
        <v>1068</v>
      </c>
      <c r="B830" t="s">
        <v>1069</v>
      </c>
      <c r="C830" t="s">
        <v>1065</v>
      </c>
      <c r="D830" t="s">
        <v>20</v>
      </c>
      <c r="E830">
        <v>1074</v>
      </c>
      <c r="F830" t="str">
        <f>IFERROR(INDEX(corres_pbs_variables!$A$1:$B$100,MATCH(tab_pbs[[#This Row],[libelle_produit]],corres_pbs_variables!$B$1:$B$100,0),1),"")</f>
        <v/>
      </c>
    </row>
    <row r="831" spans="1:6" hidden="1" x14ac:dyDescent="0.25">
      <c r="A831" t="s">
        <v>1068</v>
      </c>
      <c r="B831" t="s">
        <v>1069</v>
      </c>
      <c r="C831" t="s">
        <v>1065</v>
      </c>
      <c r="D831" t="s">
        <v>1001</v>
      </c>
      <c r="E831">
        <v>882</v>
      </c>
      <c r="F831" t="str">
        <f>IFERROR(INDEX(corres_pbs_variables!$A$1:$B$100,MATCH(tab_pbs[[#This Row],[libelle_produit]],corres_pbs_variables!$B$1:$B$100,0),1),"")</f>
        <v/>
      </c>
    </row>
    <row r="832" spans="1:6" hidden="1" x14ac:dyDescent="0.25">
      <c r="A832" t="s">
        <v>1068</v>
      </c>
      <c r="B832" t="s">
        <v>1069</v>
      </c>
      <c r="C832" t="s">
        <v>1065</v>
      </c>
      <c r="D832" t="s">
        <v>1002</v>
      </c>
      <c r="E832">
        <v>743</v>
      </c>
      <c r="F832" t="str">
        <f>IFERROR(INDEX(corres_pbs_variables!$A$1:$B$100,MATCH(tab_pbs[[#This Row],[libelle_produit]],corres_pbs_variables!$B$1:$B$100,0),1),"")</f>
        <v/>
      </c>
    </row>
    <row r="833" spans="1:6" hidden="1" x14ac:dyDescent="0.25">
      <c r="A833" t="s">
        <v>1068</v>
      </c>
      <c r="B833" t="s">
        <v>1069</v>
      </c>
      <c r="C833" t="s">
        <v>1065</v>
      </c>
      <c r="D833" t="s">
        <v>1003</v>
      </c>
      <c r="E833">
        <v>734</v>
      </c>
      <c r="F833" t="str">
        <f>IFERROR(INDEX(corres_pbs_variables!$A$1:$B$100,MATCH(tab_pbs[[#This Row],[libelle_produit]],corres_pbs_variables!$B$1:$B$100,0),1),"")</f>
        <v/>
      </c>
    </row>
    <row r="834" spans="1:6" hidden="1" x14ac:dyDescent="0.25">
      <c r="A834" t="s">
        <v>1068</v>
      </c>
      <c r="B834" t="s">
        <v>1069</v>
      </c>
      <c r="C834" t="s">
        <v>1065</v>
      </c>
      <c r="D834" t="s">
        <v>1004</v>
      </c>
      <c r="E834">
        <v>454</v>
      </c>
      <c r="F834" t="str">
        <f>IFERROR(INDEX(corres_pbs_variables!$A$1:$B$100,MATCH(tab_pbs[[#This Row],[libelle_produit]],corres_pbs_variables!$B$1:$B$100,0),1),"")</f>
        <v/>
      </c>
    </row>
    <row r="835" spans="1:6" hidden="1" x14ac:dyDescent="0.25">
      <c r="A835" t="s">
        <v>1068</v>
      </c>
      <c r="B835" t="s">
        <v>1069</v>
      </c>
      <c r="C835" t="s">
        <v>1065</v>
      </c>
      <c r="D835" t="s">
        <v>1005</v>
      </c>
      <c r="E835">
        <v>454</v>
      </c>
      <c r="F835" t="str">
        <f>IFERROR(INDEX(corres_pbs_variables!$A$1:$B$100,MATCH(tab_pbs[[#This Row],[libelle_produit]],corres_pbs_variables!$B$1:$B$100,0),1),"")</f>
        <v/>
      </c>
    </row>
    <row r="836" spans="1:6" hidden="1" x14ac:dyDescent="0.25">
      <c r="A836" t="s">
        <v>1068</v>
      </c>
      <c r="B836" t="s">
        <v>1069</v>
      </c>
      <c r="C836" t="s">
        <v>1065</v>
      </c>
      <c r="D836" t="s">
        <v>1006</v>
      </c>
      <c r="E836">
        <v>454</v>
      </c>
      <c r="F836" t="str">
        <f>IFERROR(INDEX(corres_pbs_variables!$A$1:$B$100,MATCH(tab_pbs[[#This Row],[libelle_produit]],corres_pbs_variables!$B$1:$B$100,0),1),"")</f>
        <v/>
      </c>
    </row>
    <row r="837" spans="1:6" hidden="1" x14ac:dyDescent="0.25">
      <c r="A837" t="s">
        <v>1068</v>
      </c>
      <c r="B837" t="s">
        <v>1069</v>
      </c>
      <c r="C837" t="s">
        <v>1065</v>
      </c>
      <c r="D837" t="s">
        <v>1007</v>
      </c>
      <c r="E837">
        <v>454</v>
      </c>
      <c r="F837" t="str">
        <f>IFERROR(INDEX(corres_pbs_variables!$A$1:$B$100,MATCH(tab_pbs[[#This Row],[libelle_produit]],corres_pbs_variables!$B$1:$B$100,0),1),"")</f>
        <v/>
      </c>
    </row>
    <row r="838" spans="1:6" hidden="1" x14ac:dyDescent="0.25">
      <c r="A838" t="s">
        <v>1068</v>
      </c>
      <c r="B838" t="s">
        <v>1069</v>
      </c>
      <c r="C838" t="s">
        <v>1065</v>
      </c>
      <c r="D838" t="s">
        <v>1008</v>
      </c>
      <c r="E838">
        <v>454</v>
      </c>
      <c r="F838" t="str">
        <f>IFERROR(INDEX(corres_pbs_variables!$A$1:$B$100,MATCH(tab_pbs[[#This Row],[libelle_produit]],corres_pbs_variables!$B$1:$B$100,0),1),"")</f>
        <v/>
      </c>
    </row>
    <row r="839" spans="1:6" hidden="1" x14ac:dyDescent="0.25">
      <c r="A839" t="s">
        <v>1070</v>
      </c>
      <c r="B839" t="s">
        <v>1071</v>
      </c>
      <c r="C839" t="s">
        <v>1065</v>
      </c>
      <c r="D839" t="s">
        <v>983</v>
      </c>
      <c r="E839">
        <v>789</v>
      </c>
      <c r="F839" t="str">
        <f>IFERROR(INDEX(corres_pbs_variables!$A$1:$B$100,MATCH(tab_pbs[[#This Row],[libelle_produit]],corres_pbs_variables!$B$1:$B$100,0),1),"")</f>
        <v/>
      </c>
    </row>
    <row r="840" spans="1:6" hidden="1" x14ac:dyDescent="0.25">
      <c r="A840" t="s">
        <v>1070</v>
      </c>
      <c r="B840" t="s">
        <v>1071</v>
      </c>
      <c r="C840" t="s">
        <v>1065</v>
      </c>
      <c r="D840" t="s">
        <v>984</v>
      </c>
      <c r="E840">
        <v>550</v>
      </c>
      <c r="F840" t="str">
        <f>IFERROR(INDEX(corres_pbs_variables!$A$1:$B$100,MATCH(tab_pbs[[#This Row],[libelle_produit]],corres_pbs_variables!$B$1:$B$100,0),1),"")</f>
        <v/>
      </c>
    </row>
    <row r="841" spans="1:6" hidden="1" x14ac:dyDescent="0.25">
      <c r="A841" t="s">
        <v>1070</v>
      </c>
      <c r="B841" s="36" t="s">
        <v>1071</v>
      </c>
      <c r="C841" t="s">
        <v>1065</v>
      </c>
      <c r="D841" t="s">
        <v>985</v>
      </c>
      <c r="E841">
        <v>905</v>
      </c>
      <c r="F841" t="str">
        <f>IFERROR(INDEX(corres_pbs_variables!$A$1:$B$100,MATCH(tab_pbs[[#This Row],[libelle_produit]],corres_pbs_variables!$B$1:$B$100,0),1),"")</f>
        <v/>
      </c>
    </row>
    <row r="842" spans="1:6" hidden="1" x14ac:dyDescent="0.25">
      <c r="A842" t="s">
        <v>1070</v>
      </c>
      <c r="B842" t="s">
        <v>1071</v>
      </c>
      <c r="C842" t="s">
        <v>1065</v>
      </c>
      <c r="D842" t="s">
        <v>986</v>
      </c>
      <c r="E842">
        <v>711</v>
      </c>
      <c r="F842" t="str">
        <f>IFERROR(INDEX(corres_pbs_variables!$A$1:$B$100,MATCH(tab_pbs[[#This Row],[libelle_produit]],corres_pbs_variables!$B$1:$B$100,0),1),"")</f>
        <v/>
      </c>
    </row>
    <row r="843" spans="1:6" hidden="1" x14ac:dyDescent="0.25">
      <c r="A843" t="s">
        <v>1070</v>
      </c>
      <c r="B843" t="s">
        <v>1071</v>
      </c>
      <c r="C843" t="s">
        <v>1065</v>
      </c>
      <c r="D843" t="s">
        <v>987</v>
      </c>
      <c r="E843">
        <v>733</v>
      </c>
      <c r="F843" t="str">
        <f>IFERROR(INDEX(corres_pbs_variables!$A$1:$B$100,MATCH(tab_pbs[[#This Row],[libelle_produit]],corres_pbs_variables!$B$1:$B$100,0),1),"")</f>
        <v/>
      </c>
    </row>
    <row r="844" spans="1:6" hidden="1" x14ac:dyDescent="0.25">
      <c r="A844" t="s">
        <v>1070</v>
      </c>
      <c r="B844" t="s">
        <v>1071</v>
      </c>
      <c r="C844" t="s">
        <v>1065</v>
      </c>
      <c r="D844" t="s">
        <v>988</v>
      </c>
      <c r="E844">
        <v>702</v>
      </c>
      <c r="F844" t="str">
        <f>IFERROR(INDEX(corres_pbs_variables!$A$1:$B$100,MATCH(tab_pbs[[#This Row],[libelle_produit]],corres_pbs_variables!$B$1:$B$100,0),1),"")</f>
        <v/>
      </c>
    </row>
    <row r="845" spans="1:6" hidden="1" x14ac:dyDescent="0.25">
      <c r="A845" t="s">
        <v>1070</v>
      </c>
      <c r="B845" t="s">
        <v>1071</v>
      </c>
      <c r="C845" t="s">
        <v>1065</v>
      </c>
      <c r="D845" t="s">
        <v>989</v>
      </c>
      <c r="E845">
        <v>611</v>
      </c>
      <c r="F845" t="str">
        <f>IFERROR(INDEX(corres_pbs_variables!$A$1:$B$100,MATCH(tab_pbs[[#This Row],[libelle_produit]],corres_pbs_variables!$B$1:$B$100,0),1),"")</f>
        <v/>
      </c>
    </row>
    <row r="846" spans="1:6" hidden="1" x14ac:dyDescent="0.25">
      <c r="A846" t="s">
        <v>1070</v>
      </c>
      <c r="B846" t="s">
        <v>1071</v>
      </c>
      <c r="C846" t="s">
        <v>1065</v>
      </c>
      <c r="D846" t="s">
        <v>990</v>
      </c>
      <c r="E846">
        <v>902</v>
      </c>
      <c r="F846" t="str">
        <f>IFERROR(INDEX(corres_pbs_variables!$A$1:$B$100,MATCH(tab_pbs[[#This Row],[libelle_produit]],corres_pbs_variables!$B$1:$B$100,0),1),"")</f>
        <v/>
      </c>
    </row>
    <row r="847" spans="1:6" hidden="1" x14ac:dyDescent="0.25">
      <c r="A847" t="s">
        <v>1070</v>
      </c>
      <c r="B847" t="s">
        <v>1071</v>
      </c>
      <c r="C847" t="s">
        <v>1065</v>
      </c>
      <c r="D847" t="s">
        <v>991</v>
      </c>
      <c r="E847">
        <v>609</v>
      </c>
      <c r="F847" t="str">
        <f>IFERROR(INDEX(corres_pbs_variables!$A$1:$B$100,MATCH(tab_pbs[[#This Row],[libelle_produit]],corres_pbs_variables!$B$1:$B$100,0),1),"")</f>
        <v/>
      </c>
    </row>
    <row r="848" spans="1:6" hidden="1" x14ac:dyDescent="0.25">
      <c r="A848" t="s">
        <v>1070</v>
      </c>
      <c r="B848" t="s">
        <v>1071</v>
      </c>
      <c r="C848" t="s">
        <v>1065</v>
      </c>
      <c r="D848" t="s">
        <v>992</v>
      </c>
      <c r="E848">
        <v>685</v>
      </c>
      <c r="F848" t="str">
        <f>IFERROR(INDEX(corres_pbs_variables!$A$1:$B$100,MATCH(tab_pbs[[#This Row],[libelle_produit]],corres_pbs_variables!$B$1:$B$100,0),1),"")</f>
        <v/>
      </c>
    </row>
    <row r="849" spans="1:6" hidden="1" x14ac:dyDescent="0.25">
      <c r="A849" t="s">
        <v>1070</v>
      </c>
      <c r="B849" t="s">
        <v>1071</v>
      </c>
      <c r="C849" t="s">
        <v>1065</v>
      </c>
      <c r="D849" t="s">
        <v>993</v>
      </c>
      <c r="E849">
        <v>706</v>
      </c>
      <c r="F849" t="str">
        <f>IFERROR(INDEX(corres_pbs_variables!$A$1:$B$100,MATCH(tab_pbs[[#This Row],[libelle_produit]],corres_pbs_variables!$B$1:$B$100,0),1),"")</f>
        <v/>
      </c>
    </row>
    <row r="850" spans="1:6" hidden="1" x14ac:dyDescent="0.25">
      <c r="A850" t="s">
        <v>1070</v>
      </c>
      <c r="B850" t="s">
        <v>1071</v>
      </c>
      <c r="C850" t="s">
        <v>1065</v>
      </c>
      <c r="D850" t="s">
        <v>994</v>
      </c>
      <c r="E850">
        <v>773</v>
      </c>
      <c r="F850" t="str">
        <f>IFERROR(INDEX(corres_pbs_variables!$A$1:$B$100,MATCH(tab_pbs[[#This Row],[libelle_produit]],corres_pbs_variables!$B$1:$B$100,0),1),"")</f>
        <v/>
      </c>
    </row>
    <row r="851" spans="1:6" hidden="1" x14ac:dyDescent="0.25">
      <c r="A851" t="s">
        <v>1070</v>
      </c>
      <c r="B851" t="s">
        <v>1071</v>
      </c>
      <c r="C851" t="s">
        <v>1065</v>
      </c>
      <c r="D851" t="s">
        <v>995</v>
      </c>
      <c r="E851">
        <v>633</v>
      </c>
      <c r="F851" t="str">
        <f>IFERROR(INDEX(corres_pbs_variables!$A$1:$B$100,MATCH(tab_pbs[[#This Row],[libelle_produit]],corres_pbs_variables!$B$1:$B$100,0),1),"")</f>
        <v/>
      </c>
    </row>
    <row r="852" spans="1:6" hidden="1" x14ac:dyDescent="0.25">
      <c r="A852" t="s">
        <v>1070</v>
      </c>
      <c r="B852" t="s">
        <v>1071</v>
      </c>
      <c r="C852" t="s">
        <v>1065</v>
      </c>
      <c r="D852" t="s">
        <v>996</v>
      </c>
      <c r="E852">
        <v>631</v>
      </c>
      <c r="F852" t="str">
        <f>IFERROR(INDEX(corres_pbs_variables!$A$1:$B$100,MATCH(tab_pbs[[#This Row],[libelle_produit]],corres_pbs_variables!$B$1:$B$100,0),1),"")</f>
        <v/>
      </c>
    </row>
    <row r="853" spans="1:6" hidden="1" x14ac:dyDescent="0.25">
      <c r="A853" t="s">
        <v>1070</v>
      </c>
      <c r="B853" t="s">
        <v>1071</v>
      </c>
      <c r="C853" t="s">
        <v>1065</v>
      </c>
      <c r="D853" t="s">
        <v>997</v>
      </c>
      <c r="E853">
        <v>610</v>
      </c>
      <c r="F853" t="str">
        <f>IFERROR(INDEX(corres_pbs_variables!$A$1:$B$100,MATCH(tab_pbs[[#This Row],[libelle_produit]],corres_pbs_variables!$B$1:$B$100,0),1),"")</f>
        <v/>
      </c>
    </row>
    <row r="854" spans="1:6" hidden="1" x14ac:dyDescent="0.25">
      <c r="A854" t="s">
        <v>1070</v>
      </c>
      <c r="B854" t="s">
        <v>1071</v>
      </c>
      <c r="C854" t="s">
        <v>1065</v>
      </c>
      <c r="D854" t="s">
        <v>998</v>
      </c>
      <c r="E854">
        <v>544</v>
      </c>
      <c r="F854" t="str">
        <f>IFERROR(INDEX(corres_pbs_variables!$A$1:$B$100,MATCH(tab_pbs[[#This Row],[libelle_produit]],corres_pbs_variables!$B$1:$B$100,0),1),"")</f>
        <v/>
      </c>
    </row>
    <row r="855" spans="1:6" hidden="1" x14ac:dyDescent="0.25">
      <c r="A855" t="s">
        <v>1070</v>
      </c>
      <c r="B855" t="s">
        <v>1071</v>
      </c>
      <c r="C855" t="s">
        <v>1065</v>
      </c>
      <c r="D855" t="s">
        <v>999</v>
      </c>
      <c r="E855">
        <v>513</v>
      </c>
      <c r="F855" t="str">
        <f>IFERROR(INDEX(corres_pbs_variables!$A$1:$B$100,MATCH(tab_pbs[[#This Row],[libelle_produit]],corres_pbs_variables!$B$1:$B$100,0),1),"")</f>
        <v/>
      </c>
    </row>
    <row r="856" spans="1:6" hidden="1" x14ac:dyDescent="0.25">
      <c r="A856" t="s">
        <v>1070</v>
      </c>
      <c r="B856" t="s">
        <v>1071</v>
      </c>
      <c r="C856" t="s">
        <v>1065</v>
      </c>
      <c r="D856" t="s">
        <v>1000</v>
      </c>
      <c r="E856">
        <v>608</v>
      </c>
      <c r="F856" t="str">
        <f>IFERROR(INDEX(corres_pbs_variables!$A$1:$B$100,MATCH(tab_pbs[[#This Row],[libelle_produit]],corres_pbs_variables!$B$1:$B$100,0),1),"")</f>
        <v/>
      </c>
    </row>
    <row r="857" spans="1:6" hidden="1" x14ac:dyDescent="0.25">
      <c r="A857" t="s">
        <v>1070</v>
      </c>
      <c r="B857" t="s">
        <v>1071</v>
      </c>
      <c r="C857" t="s">
        <v>1065</v>
      </c>
      <c r="D857" t="s">
        <v>20</v>
      </c>
      <c r="E857">
        <v>611</v>
      </c>
      <c r="F857" t="str">
        <f>IFERROR(INDEX(corres_pbs_variables!$A$1:$B$100,MATCH(tab_pbs[[#This Row],[libelle_produit]],corres_pbs_variables!$B$1:$B$100,0),1),"")</f>
        <v/>
      </c>
    </row>
    <row r="858" spans="1:6" hidden="1" x14ac:dyDescent="0.25">
      <c r="A858" t="s">
        <v>1070</v>
      </c>
      <c r="B858" t="s">
        <v>1071</v>
      </c>
      <c r="C858" t="s">
        <v>1065</v>
      </c>
      <c r="D858" t="s">
        <v>1001</v>
      </c>
      <c r="E858">
        <v>435</v>
      </c>
      <c r="F858" t="str">
        <f>IFERROR(INDEX(corres_pbs_variables!$A$1:$B$100,MATCH(tab_pbs[[#This Row],[libelle_produit]],corres_pbs_variables!$B$1:$B$100,0),1),"")</f>
        <v/>
      </c>
    </row>
    <row r="859" spans="1:6" hidden="1" x14ac:dyDescent="0.25">
      <c r="A859" t="s">
        <v>1070</v>
      </c>
      <c r="B859" t="s">
        <v>1071</v>
      </c>
      <c r="C859" t="s">
        <v>1065</v>
      </c>
      <c r="D859" t="s">
        <v>1002</v>
      </c>
      <c r="E859">
        <v>426</v>
      </c>
      <c r="F859" t="str">
        <f>IFERROR(INDEX(corres_pbs_variables!$A$1:$B$100,MATCH(tab_pbs[[#This Row],[libelle_produit]],corres_pbs_variables!$B$1:$B$100,0),1),"")</f>
        <v/>
      </c>
    </row>
    <row r="860" spans="1:6" hidden="1" x14ac:dyDescent="0.25">
      <c r="A860" t="s">
        <v>1070</v>
      </c>
      <c r="B860" t="s">
        <v>1071</v>
      </c>
      <c r="C860" t="s">
        <v>1065</v>
      </c>
      <c r="D860" t="s">
        <v>1003</v>
      </c>
      <c r="E860">
        <v>420</v>
      </c>
      <c r="F860" t="str">
        <f>IFERROR(INDEX(corres_pbs_variables!$A$1:$B$100,MATCH(tab_pbs[[#This Row],[libelle_produit]],corres_pbs_variables!$B$1:$B$100,0),1),"")</f>
        <v/>
      </c>
    </row>
    <row r="861" spans="1:6" hidden="1" x14ac:dyDescent="0.25">
      <c r="A861" t="s">
        <v>1070</v>
      </c>
      <c r="B861" t="s">
        <v>1071</v>
      </c>
      <c r="C861" t="s">
        <v>1065</v>
      </c>
      <c r="D861" t="s">
        <v>1004</v>
      </c>
      <c r="E861">
        <v>252</v>
      </c>
      <c r="F861" t="str">
        <f>IFERROR(INDEX(corres_pbs_variables!$A$1:$B$100,MATCH(tab_pbs[[#This Row],[libelle_produit]],corres_pbs_variables!$B$1:$B$100,0),1),"")</f>
        <v/>
      </c>
    </row>
    <row r="862" spans="1:6" hidden="1" x14ac:dyDescent="0.25">
      <c r="A862" t="s">
        <v>1070</v>
      </c>
      <c r="B862" t="s">
        <v>1071</v>
      </c>
      <c r="C862" t="s">
        <v>1065</v>
      </c>
      <c r="D862" t="s">
        <v>1005</v>
      </c>
      <c r="E862">
        <v>252</v>
      </c>
      <c r="F862" t="str">
        <f>IFERROR(INDEX(corres_pbs_variables!$A$1:$B$100,MATCH(tab_pbs[[#This Row],[libelle_produit]],corres_pbs_variables!$B$1:$B$100,0),1),"")</f>
        <v/>
      </c>
    </row>
    <row r="863" spans="1:6" hidden="1" x14ac:dyDescent="0.25">
      <c r="A863" t="s">
        <v>1070</v>
      </c>
      <c r="B863" t="s">
        <v>1071</v>
      </c>
      <c r="C863" t="s">
        <v>1065</v>
      </c>
      <c r="D863" t="s">
        <v>1006</v>
      </c>
      <c r="E863">
        <v>252</v>
      </c>
      <c r="F863" t="str">
        <f>IFERROR(INDEX(corres_pbs_variables!$A$1:$B$100,MATCH(tab_pbs[[#This Row],[libelle_produit]],corres_pbs_variables!$B$1:$B$100,0),1),"")</f>
        <v/>
      </c>
    </row>
    <row r="864" spans="1:6" hidden="1" x14ac:dyDescent="0.25">
      <c r="A864" t="s">
        <v>1070</v>
      </c>
      <c r="B864" t="s">
        <v>1071</v>
      </c>
      <c r="C864" t="s">
        <v>1065</v>
      </c>
      <c r="D864" t="s">
        <v>1007</v>
      </c>
      <c r="E864">
        <v>252</v>
      </c>
      <c r="F864" t="str">
        <f>IFERROR(INDEX(corres_pbs_variables!$A$1:$B$100,MATCH(tab_pbs[[#This Row],[libelle_produit]],corres_pbs_variables!$B$1:$B$100,0),1),"")</f>
        <v/>
      </c>
    </row>
    <row r="865" spans="1:6" hidden="1" x14ac:dyDescent="0.25">
      <c r="A865" t="s">
        <v>1070</v>
      </c>
      <c r="B865" t="s">
        <v>1071</v>
      </c>
      <c r="C865" t="s">
        <v>1065</v>
      </c>
      <c r="D865" t="s">
        <v>1008</v>
      </c>
      <c r="E865">
        <v>252</v>
      </c>
      <c r="F865" t="str">
        <f>IFERROR(INDEX(corres_pbs_variables!$A$1:$B$100,MATCH(tab_pbs[[#This Row],[libelle_produit]],corres_pbs_variables!$B$1:$B$100,0),1),"")</f>
        <v/>
      </c>
    </row>
    <row r="866" spans="1:6" hidden="1" x14ac:dyDescent="0.25">
      <c r="A866" t="s">
        <v>1072</v>
      </c>
      <c r="B866" t="s">
        <v>1073</v>
      </c>
      <c r="C866" t="s">
        <v>1065</v>
      </c>
      <c r="D866" t="s">
        <v>983</v>
      </c>
      <c r="E866">
        <v>1085</v>
      </c>
      <c r="F866" t="str">
        <f>IFERROR(INDEX(corres_pbs_variables!$A$1:$B$100,MATCH(tab_pbs[[#This Row],[libelle_produit]],corres_pbs_variables!$B$1:$B$100,0),1),"")</f>
        <v/>
      </c>
    </row>
    <row r="867" spans="1:6" hidden="1" x14ac:dyDescent="0.25">
      <c r="A867" t="s">
        <v>1072</v>
      </c>
      <c r="B867" t="s">
        <v>1073</v>
      </c>
      <c r="C867" t="s">
        <v>1065</v>
      </c>
      <c r="D867" t="s">
        <v>984</v>
      </c>
      <c r="E867">
        <v>1031</v>
      </c>
      <c r="F867" t="str">
        <f>IFERROR(INDEX(corres_pbs_variables!$A$1:$B$100,MATCH(tab_pbs[[#This Row],[libelle_produit]],corres_pbs_variables!$B$1:$B$100,0),1),"")</f>
        <v/>
      </c>
    </row>
    <row r="868" spans="1:6" hidden="1" x14ac:dyDescent="0.25">
      <c r="A868" t="s">
        <v>1072</v>
      </c>
      <c r="B868" s="36" t="s">
        <v>1073</v>
      </c>
      <c r="C868" t="s">
        <v>1065</v>
      </c>
      <c r="D868" t="s">
        <v>985</v>
      </c>
      <c r="E868">
        <v>1099</v>
      </c>
      <c r="F868" t="str">
        <f>IFERROR(INDEX(corres_pbs_variables!$A$1:$B$100,MATCH(tab_pbs[[#This Row],[libelle_produit]],corres_pbs_variables!$B$1:$B$100,0),1),"")</f>
        <v/>
      </c>
    </row>
    <row r="869" spans="1:6" hidden="1" x14ac:dyDescent="0.25">
      <c r="A869" t="s">
        <v>1072</v>
      </c>
      <c r="B869" t="s">
        <v>1073</v>
      </c>
      <c r="C869" t="s">
        <v>1065</v>
      </c>
      <c r="D869" t="s">
        <v>986</v>
      </c>
      <c r="E869">
        <v>1114</v>
      </c>
      <c r="F869" t="str">
        <f>IFERROR(INDEX(corres_pbs_variables!$A$1:$B$100,MATCH(tab_pbs[[#This Row],[libelle_produit]],corres_pbs_variables!$B$1:$B$100,0),1),"")</f>
        <v/>
      </c>
    </row>
    <row r="870" spans="1:6" hidden="1" x14ac:dyDescent="0.25">
      <c r="A870" t="s">
        <v>1072</v>
      </c>
      <c r="B870" t="s">
        <v>1073</v>
      </c>
      <c r="C870" t="s">
        <v>1065</v>
      </c>
      <c r="D870" t="s">
        <v>987</v>
      </c>
      <c r="E870">
        <v>925</v>
      </c>
      <c r="F870" t="str">
        <f>IFERROR(INDEX(corres_pbs_variables!$A$1:$B$100,MATCH(tab_pbs[[#This Row],[libelle_produit]],corres_pbs_variables!$B$1:$B$100,0),1),"")</f>
        <v/>
      </c>
    </row>
    <row r="871" spans="1:6" hidden="1" x14ac:dyDescent="0.25">
      <c r="A871" t="s">
        <v>1072</v>
      </c>
      <c r="B871" t="s">
        <v>1073</v>
      </c>
      <c r="C871" t="s">
        <v>1065</v>
      </c>
      <c r="D871" t="s">
        <v>988</v>
      </c>
      <c r="E871">
        <v>966</v>
      </c>
      <c r="F871" t="str">
        <f>IFERROR(INDEX(corres_pbs_variables!$A$1:$B$100,MATCH(tab_pbs[[#This Row],[libelle_produit]],corres_pbs_variables!$B$1:$B$100,0),1),"")</f>
        <v/>
      </c>
    </row>
    <row r="872" spans="1:6" hidden="1" x14ac:dyDescent="0.25">
      <c r="A872" t="s">
        <v>1072</v>
      </c>
      <c r="B872" t="s">
        <v>1073</v>
      </c>
      <c r="C872" t="s">
        <v>1065</v>
      </c>
      <c r="D872" t="s">
        <v>989</v>
      </c>
      <c r="E872">
        <v>849</v>
      </c>
      <c r="F872" t="str">
        <f>IFERROR(INDEX(corres_pbs_variables!$A$1:$B$100,MATCH(tab_pbs[[#This Row],[libelle_produit]],corres_pbs_variables!$B$1:$B$100,0),1),"")</f>
        <v/>
      </c>
    </row>
    <row r="873" spans="1:6" hidden="1" x14ac:dyDescent="0.25">
      <c r="A873" t="s">
        <v>1072</v>
      </c>
      <c r="B873" t="s">
        <v>1073</v>
      </c>
      <c r="C873" t="s">
        <v>1065</v>
      </c>
      <c r="D873" t="s">
        <v>990</v>
      </c>
      <c r="E873">
        <v>1162</v>
      </c>
      <c r="F873" t="str">
        <f>IFERROR(INDEX(corres_pbs_variables!$A$1:$B$100,MATCH(tab_pbs[[#This Row],[libelle_produit]],corres_pbs_variables!$B$1:$B$100,0),1),"")</f>
        <v/>
      </c>
    </row>
    <row r="874" spans="1:6" hidden="1" x14ac:dyDescent="0.25">
      <c r="A874" t="s">
        <v>1072</v>
      </c>
      <c r="B874" t="s">
        <v>1073</v>
      </c>
      <c r="C874" t="s">
        <v>1065</v>
      </c>
      <c r="D874" t="s">
        <v>991</v>
      </c>
      <c r="E874">
        <v>884</v>
      </c>
      <c r="F874" t="str">
        <f>IFERROR(INDEX(corres_pbs_variables!$A$1:$B$100,MATCH(tab_pbs[[#This Row],[libelle_produit]],corres_pbs_variables!$B$1:$B$100,0),1),"")</f>
        <v/>
      </c>
    </row>
    <row r="875" spans="1:6" hidden="1" x14ac:dyDescent="0.25">
      <c r="A875" t="s">
        <v>1072</v>
      </c>
      <c r="B875" t="s">
        <v>1073</v>
      </c>
      <c r="C875" t="s">
        <v>1065</v>
      </c>
      <c r="D875" t="s">
        <v>992</v>
      </c>
      <c r="E875">
        <v>924</v>
      </c>
      <c r="F875" t="str">
        <f>IFERROR(INDEX(corres_pbs_variables!$A$1:$B$100,MATCH(tab_pbs[[#This Row],[libelle_produit]],corres_pbs_variables!$B$1:$B$100,0),1),"")</f>
        <v/>
      </c>
    </row>
    <row r="876" spans="1:6" hidden="1" x14ac:dyDescent="0.25">
      <c r="A876" t="s">
        <v>1072</v>
      </c>
      <c r="B876" t="s">
        <v>1073</v>
      </c>
      <c r="C876" t="s">
        <v>1065</v>
      </c>
      <c r="D876" t="s">
        <v>993</v>
      </c>
      <c r="E876">
        <v>870</v>
      </c>
      <c r="F876" t="str">
        <f>IFERROR(INDEX(corres_pbs_variables!$A$1:$B$100,MATCH(tab_pbs[[#This Row],[libelle_produit]],corres_pbs_variables!$B$1:$B$100,0),1),"")</f>
        <v/>
      </c>
    </row>
    <row r="877" spans="1:6" hidden="1" x14ac:dyDescent="0.25">
      <c r="A877" t="s">
        <v>1072</v>
      </c>
      <c r="B877" t="s">
        <v>1073</v>
      </c>
      <c r="C877" t="s">
        <v>1065</v>
      </c>
      <c r="D877" t="s">
        <v>994</v>
      </c>
      <c r="E877">
        <v>913</v>
      </c>
      <c r="F877" t="str">
        <f>IFERROR(INDEX(corres_pbs_variables!$A$1:$B$100,MATCH(tab_pbs[[#This Row],[libelle_produit]],corres_pbs_variables!$B$1:$B$100,0),1),"")</f>
        <v/>
      </c>
    </row>
    <row r="878" spans="1:6" hidden="1" x14ac:dyDescent="0.25">
      <c r="A878" t="s">
        <v>1072</v>
      </c>
      <c r="B878" t="s">
        <v>1073</v>
      </c>
      <c r="C878" t="s">
        <v>1065</v>
      </c>
      <c r="D878" t="s">
        <v>995</v>
      </c>
      <c r="E878">
        <v>944</v>
      </c>
      <c r="F878" t="str">
        <f>IFERROR(INDEX(corres_pbs_variables!$A$1:$B$100,MATCH(tab_pbs[[#This Row],[libelle_produit]],corres_pbs_variables!$B$1:$B$100,0),1),"")</f>
        <v/>
      </c>
    </row>
    <row r="879" spans="1:6" hidden="1" x14ac:dyDescent="0.25">
      <c r="A879" t="s">
        <v>1072</v>
      </c>
      <c r="B879" t="s">
        <v>1073</v>
      </c>
      <c r="C879" t="s">
        <v>1065</v>
      </c>
      <c r="D879" t="s">
        <v>996</v>
      </c>
      <c r="E879">
        <v>852</v>
      </c>
      <c r="F879" t="str">
        <f>IFERROR(INDEX(corres_pbs_variables!$A$1:$B$100,MATCH(tab_pbs[[#This Row],[libelle_produit]],corres_pbs_variables!$B$1:$B$100,0),1),"")</f>
        <v/>
      </c>
    </row>
    <row r="880" spans="1:6" hidden="1" x14ac:dyDescent="0.25">
      <c r="A880" t="s">
        <v>1072</v>
      </c>
      <c r="B880" t="s">
        <v>1073</v>
      </c>
      <c r="C880" t="s">
        <v>1065</v>
      </c>
      <c r="D880" t="s">
        <v>997</v>
      </c>
      <c r="E880">
        <v>719</v>
      </c>
      <c r="F880" t="str">
        <f>IFERROR(INDEX(corres_pbs_variables!$A$1:$B$100,MATCH(tab_pbs[[#This Row],[libelle_produit]],corres_pbs_variables!$B$1:$B$100,0),1),"")</f>
        <v/>
      </c>
    </row>
    <row r="881" spans="1:6" hidden="1" x14ac:dyDescent="0.25">
      <c r="A881" t="s">
        <v>1072</v>
      </c>
      <c r="B881" t="s">
        <v>1073</v>
      </c>
      <c r="C881" t="s">
        <v>1065</v>
      </c>
      <c r="D881" t="s">
        <v>998</v>
      </c>
      <c r="E881">
        <v>722</v>
      </c>
      <c r="F881" t="str">
        <f>IFERROR(INDEX(corres_pbs_variables!$A$1:$B$100,MATCH(tab_pbs[[#This Row],[libelle_produit]],corres_pbs_variables!$B$1:$B$100,0),1),"")</f>
        <v/>
      </c>
    </row>
    <row r="882" spans="1:6" hidden="1" x14ac:dyDescent="0.25">
      <c r="A882" t="s">
        <v>1072</v>
      </c>
      <c r="B882" t="s">
        <v>1073</v>
      </c>
      <c r="C882" t="s">
        <v>1065</v>
      </c>
      <c r="D882" t="s">
        <v>999</v>
      </c>
      <c r="E882">
        <v>706</v>
      </c>
      <c r="F882" t="str">
        <f>IFERROR(INDEX(corres_pbs_variables!$A$1:$B$100,MATCH(tab_pbs[[#This Row],[libelle_produit]],corres_pbs_variables!$B$1:$B$100,0),1),"")</f>
        <v/>
      </c>
    </row>
    <row r="883" spans="1:6" hidden="1" x14ac:dyDescent="0.25">
      <c r="A883" t="s">
        <v>1072</v>
      </c>
      <c r="B883" t="s">
        <v>1073</v>
      </c>
      <c r="C883" t="s">
        <v>1065</v>
      </c>
      <c r="D883" t="s">
        <v>1000</v>
      </c>
      <c r="E883">
        <v>823</v>
      </c>
      <c r="F883" t="str">
        <f>IFERROR(INDEX(corres_pbs_variables!$A$1:$B$100,MATCH(tab_pbs[[#This Row],[libelle_produit]],corres_pbs_variables!$B$1:$B$100,0),1),"")</f>
        <v/>
      </c>
    </row>
    <row r="884" spans="1:6" hidden="1" x14ac:dyDescent="0.25">
      <c r="A884" t="s">
        <v>1072</v>
      </c>
      <c r="B884" t="s">
        <v>1073</v>
      </c>
      <c r="C884" t="s">
        <v>1065</v>
      </c>
      <c r="D884" t="s">
        <v>20</v>
      </c>
      <c r="E884">
        <v>734</v>
      </c>
      <c r="F884" t="str">
        <f>IFERROR(INDEX(corres_pbs_variables!$A$1:$B$100,MATCH(tab_pbs[[#This Row],[libelle_produit]],corres_pbs_variables!$B$1:$B$100,0),1),"")</f>
        <v/>
      </c>
    </row>
    <row r="885" spans="1:6" hidden="1" x14ac:dyDescent="0.25">
      <c r="A885" t="s">
        <v>1072</v>
      </c>
      <c r="B885" t="s">
        <v>1073</v>
      </c>
      <c r="C885" t="s">
        <v>1065</v>
      </c>
      <c r="D885" t="s">
        <v>1001</v>
      </c>
      <c r="E885">
        <v>584</v>
      </c>
      <c r="F885" t="str">
        <f>IFERROR(INDEX(corres_pbs_variables!$A$1:$B$100,MATCH(tab_pbs[[#This Row],[libelle_produit]],corres_pbs_variables!$B$1:$B$100,0),1),"")</f>
        <v/>
      </c>
    </row>
    <row r="886" spans="1:6" hidden="1" x14ac:dyDescent="0.25">
      <c r="A886" t="s">
        <v>1072</v>
      </c>
      <c r="B886" t="s">
        <v>1073</v>
      </c>
      <c r="C886" t="s">
        <v>1065</v>
      </c>
      <c r="D886" t="s">
        <v>1002</v>
      </c>
      <c r="E886">
        <v>487</v>
      </c>
      <c r="F886" t="str">
        <f>IFERROR(INDEX(corres_pbs_variables!$A$1:$B$100,MATCH(tab_pbs[[#This Row],[libelle_produit]],corres_pbs_variables!$B$1:$B$100,0),1),"")</f>
        <v/>
      </c>
    </row>
    <row r="887" spans="1:6" hidden="1" x14ac:dyDescent="0.25">
      <c r="A887" t="s">
        <v>1072</v>
      </c>
      <c r="B887" t="s">
        <v>1073</v>
      </c>
      <c r="C887" t="s">
        <v>1065</v>
      </c>
      <c r="D887" t="s">
        <v>1003</v>
      </c>
      <c r="E887">
        <v>422</v>
      </c>
      <c r="F887" t="str">
        <f>IFERROR(INDEX(corres_pbs_variables!$A$1:$B$100,MATCH(tab_pbs[[#This Row],[libelle_produit]],corres_pbs_variables!$B$1:$B$100,0),1),"")</f>
        <v/>
      </c>
    </row>
    <row r="888" spans="1:6" hidden="1" x14ac:dyDescent="0.25">
      <c r="A888" t="s">
        <v>1072</v>
      </c>
      <c r="B888" t="s">
        <v>1073</v>
      </c>
      <c r="C888" t="s">
        <v>1065</v>
      </c>
      <c r="D888" t="s">
        <v>1004</v>
      </c>
      <c r="E888">
        <v>375</v>
      </c>
      <c r="F888" t="str">
        <f>IFERROR(INDEX(corres_pbs_variables!$A$1:$B$100,MATCH(tab_pbs[[#This Row],[libelle_produit]],corres_pbs_variables!$B$1:$B$100,0),1),"")</f>
        <v/>
      </c>
    </row>
    <row r="889" spans="1:6" hidden="1" x14ac:dyDescent="0.25">
      <c r="A889" t="s">
        <v>1072</v>
      </c>
      <c r="B889" t="s">
        <v>1073</v>
      </c>
      <c r="C889" t="s">
        <v>1065</v>
      </c>
      <c r="D889" t="s">
        <v>1005</v>
      </c>
      <c r="E889">
        <v>375</v>
      </c>
      <c r="F889" t="str">
        <f>IFERROR(INDEX(corres_pbs_variables!$A$1:$B$100,MATCH(tab_pbs[[#This Row],[libelle_produit]],corres_pbs_variables!$B$1:$B$100,0),1),"")</f>
        <v/>
      </c>
    </row>
    <row r="890" spans="1:6" hidden="1" x14ac:dyDescent="0.25">
      <c r="A890" t="s">
        <v>1072</v>
      </c>
      <c r="B890" t="s">
        <v>1073</v>
      </c>
      <c r="C890" t="s">
        <v>1065</v>
      </c>
      <c r="D890" t="s">
        <v>1006</v>
      </c>
      <c r="E890">
        <v>375</v>
      </c>
      <c r="F890" t="str">
        <f>IFERROR(INDEX(corres_pbs_variables!$A$1:$B$100,MATCH(tab_pbs[[#This Row],[libelle_produit]],corres_pbs_variables!$B$1:$B$100,0),1),"")</f>
        <v/>
      </c>
    </row>
    <row r="891" spans="1:6" hidden="1" x14ac:dyDescent="0.25">
      <c r="A891" t="s">
        <v>1072</v>
      </c>
      <c r="B891" t="s">
        <v>1073</v>
      </c>
      <c r="C891" t="s">
        <v>1065</v>
      </c>
      <c r="D891" t="s">
        <v>1007</v>
      </c>
      <c r="E891">
        <v>375</v>
      </c>
      <c r="F891" t="str">
        <f>IFERROR(INDEX(corres_pbs_variables!$A$1:$B$100,MATCH(tab_pbs[[#This Row],[libelle_produit]],corres_pbs_variables!$B$1:$B$100,0),1),"")</f>
        <v/>
      </c>
    </row>
    <row r="892" spans="1:6" hidden="1" x14ac:dyDescent="0.25">
      <c r="A892" t="s">
        <v>1072</v>
      </c>
      <c r="B892" t="s">
        <v>1073</v>
      </c>
      <c r="C892" t="s">
        <v>1065</v>
      </c>
      <c r="D892" t="s">
        <v>1008</v>
      </c>
      <c r="E892">
        <v>375</v>
      </c>
      <c r="F892" t="str">
        <f>IFERROR(INDEX(corres_pbs_variables!$A$1:$B$100,MATCH(tab_pbs[[#This Row],[libelle_produit]],corres_pbs_variables!$B$1:$B$100,0),1),"")</f>
        <v/>
      </c>
    </row>
    <row r="893" spans="1:6" hidden="1" x14ac:dyDescent="0.25">
      <c r="A893" t="s">
        <v>1074</v>
      </c>
      <c r="B893" t="s">
        <v>1075</v>
      </c>
      <c r="C893" t="s">
        <v>1065</v>
      </c>
      <c r="D893" t="s">
        <v>983</v>
      </c>
      <c r="E893">
        <v>876</v>
      </c>
      <c r="F893" t="str">
        <f>IFERROR(INDEX(corres_pbs_variables!$A$1:$B$100,MATCH(tab_pbs[[#This Row],[libelle_produit]],corres_pbs_variables!$B$1:$B$100,0),1),"")</f>
        <v/>
      </c>
    </row>
    <row r="894" spans="1:6" hidden="1" x14ac:dyDescent="0.25">
      <c r="A894" t="s">
        <v>1074</v>
      </c>
      <c r="B894" t="s">
        <v>1075</v>
      </c>
      <c r="C894" t="s">
        <v>1065</v>
      </c>
      <c r="D894" t="s">
        <v>984</v>
      </c>
      <c r="E894">
        <v>721</v>
      </c>
      <c r="F894" t="str">
        <f>IFERROR(INDEX(corres_pbs_variables!$A$1:$B$100,MATCH(tab_pbs[[#This Row],[libelle_produit]],corres_pbs_variables!$B$1:$B$100,0),1),"")</f>
        <v/>
      </c>
    </row>
    <row r="895" spans="1:6" hidden="1" x14ac:dyDescent="0.25">
      <c r="A895" t="s">
        <v>1074</v>
      </c>
      <c r="B895" s="36" t="s">
        <v>1075</v>
      </c>
      <c r="C895" t="s">
        <v>1065</v>
      </c>
      <c r="D895" t="s">
        <v>985</v>
      </c>
      <c r="E895">
        <v>914</v>
      </c>
      <c r="F895" t="str">
        <f>IFERROR(INDEX(corres_pbs_variables!$A$1:$B$100,MATCH(tab_pbs[[#This Row],[libelle_produit]],corres_pbs_variables!$B$1:$B$100,0),1),"")</f>
        <v/>
      </c>
    </row>
    <row r="896" spans="1:6" hidden="1" x14ac:dyDescent="0.25">
      <c r="A896" t="s">
        <v>1074</v>
      </c>
      <c r="B896" t="s">
        <v>1075</v>
      </c>
      <c r="C896" t="s">
        <v>1065</v>
      </c>
      <c r="D896" t="s">
        <v>986</v>
      </c>
      <c r="E896">
        <v>845</v>
      </c>
      <c r="F896" t="str">
        <f>IFERROR(INDEX(corres_pbs_variables!$A$1:$B$100,MATCH(tab_pbs[[#This Row],[libelle_produit]],corres_pbs_variables!$B$1:$B$100,0),1),"")</f>
        <v/>
      </c>
    </row>
    <row r="897" spans="1:6" hidden="1" x14ac:dyDescent="0.25">
      <c r="A897" t="s">
        <v>1074</v>
      </c>
      <c r="B897" t="s">
        <v>1075</v>
      </c>
      <c r="C897" t="s">
        <v>1065</v>
      </c>
      <c r="D897" t="s">
        <v>987</v>
      </c>
      <c r="E897">
        <v>627</v>
      </c>
      <c r="F897" t="str">
        <f>IFERROR(INDEX(corres_pbs_variables!$A$1:$B$100,MATCH(tab_pbs[[#This Row],[libelle_produit]],corres_pbs_variables!$B$1:$B$100,0),1),"")</f>
        <v/>
      </c>
    </row>
    <row r="898" spans="1:6" hidden="1" x14ac:dyDescent="0.25">
      <c r="A898" t="s">
        <v>1074</v>
      </c>
      <c r="B898" t="s">
        <v>1075</v>
      </c>
      <c r="C898" t="s">
        <v>1065</v>
      </c>
      <c r="D898" t="s">
        <v>988</v>
      </c>
      <c r="E898">
        <v>850</v>
      </c>
      <c r="F898" t="str">
        <f>IFERROR(INDEX(corres_pbs_variables!$A$1:$B$100,MATCH(tab_pbs[[#This Row],[libelle_produit]],corres_pbs_variables!$B$1:$B$100,0),1),"")</f>
        <v/>
      </c>
    </row>
    <row r="899" spans="1:6" hidden="1" x14ac:dyDescent="0.25">
      <c r="A899" t="s">
        <v>1074</v>
      </c>
      <c r="B899" t="s">
        <v>1075</v>
      </c>
      <c r="C899" t="s">
        <v>1065</v>
      </c>
      <c r="D899" t="s">
        <v>989</v>
      </c>
      <c r="E899">
        <v>627</v>
      </c>
      <c r="F899" t="str">
        <f>IFERROR(INDEX(corres_pbs_variables!$A$1:$B$100,MATCH(tab_pbs[[#This Row],[libelle_produit]],corres_pbs_variables!$B$1:$B$100,0),1),"")</f>
        <v/>
      </c>
    </row>
    <row r="900" spans="1:6" hidden="1" x14ac:dyDescent="0.25">
      <c r="A900" t="s">
        <v>1074</v>
      </c>
      <c r="B900" t="s">
        <v>1075</v>
      </c>
      <c r="C900" t="s">
        <v>1065</v>
      </c>
      <c r="D900" t="s">
        <v>990</v>
      </c>
      <c r="E900">
        <v>962</v>
      </c>
      <c r="F900" t="str">
        <f>IFERROR(INDEX(corres_pbs_variables!$A$1:$B$100,MATCH(tab_pbs[[#This Row],[libelle_produit]],corres_pbs_variables!$B$1:$B$100,0),1),"")</f>
        <v/>
      </c>
    </row>
    <row r="901" spans="1:6" hidden="1" x14ac:dyDescent="0.25">
      <c r="A901" t="s">
        <v>1074</v>
      </c>
      <c r="B901" t="s">
        <v>1075</v>
      </c>
      <c r="C901" t="s">
        <v>1065</v>
      </c>
      <c r="D901" t="s">
        <v>991</v>
      </c>
      <c r="E901">
        <v>615</v>
      </c>
      <c r="F901" t="str">
        <f>IFERROR(INDEX(corres_pbs_variables!$A$1:$B$100,MATCH(tab_pbs[[#This Row],[libelle_produit]],corres_pbs_variables!$B$1:$B$100,0),1),"")</f>
        <v/>
      </c>
    </row>
    <row r="902" spans="1:6" hidden="1" x14ac:dyDescent="0.25">
      <c r="A902" t="s">
        <v>1074</v>
      </c>
      <c r="B902" t="s">
        <v>1075</v>
      </c>
      <c r="C902" t="s">
        <v>1065</v>
      </c>
      <c r="D902" t="s">
        <v>992</v>
      </c>
      <c r="E902">
        <v>546</v>
      </c>
      <c r="F902" t="str">
        <f>IFERROR(INDEX(corres_pbs_variables!$A$1:$B$100,MATCH(tab_pbs[[#This Row],[libelle_produit]],corres_pbs_variables!$B$1:$B$100,0),1),"")</f>
        <v/>
      </c>
    </row>
    <row r="903" spans="1:6" hidden="1" x14ac:dyDescent="0.25">
      <c r="A903" t="s">
        <v>1074</v>
      </c>
      <c r="B903" t="s">
        <v>1075</v>
      </c>
      <c r="C903" t="s">
        <v>1065</v>
      </c>
      <c r="D903" t="s">
        <v>993</v>
      </c>
      <c r="E903">
        <v>616</v>
      </c>
      <c r="F903" t="str">
        <f>IFERROR(INDEX(corres_pbs_variables!$A$1:$B$100,MATCH(tab_pbs[[#This Row],[libelle_produit]],corres_pbs_variables!$B$1:$B$100,0),1),"")</f>
        <v/>
      </c>
    </row>
    <row r="904" spans="1:6" hidden="1" x14ac:dyDescent="0.25">
      <c r="A904" t="s">
        <v>1074</v>
      </c>
      <c r="B904" t="s">
        <v>1075</v>
      </c>
      <c r="C904" t="s">
        <v>1065</v>
      </c>
      <c r="D904" t="s">
        <v>994</v>
      </c>
      <c r="E904">
        <v>897</v>
      </c>
      <c r="F904" t="str">
        <f>IFERROR(INDEX(corres_pbs_variables!$A$1:$B$100,MATCH(tab_pbs[[#This Row],[libelle_produit]],corres_pbs_variables!$B$1:$B$100,0),1),"")</f>
        <v/>
      </c>
    </row>
    <row r="905" spans="1:6" hidden="1" x14ac:dyDescent="0.25">
      <c r="A905" t="s">
        <v>1074</v>
      </c>
      <c r="B905" t="s">
        <v>1075</v>
      </c>
      <c r="C905" t="s">
        <v>1065</v>
      </c>
      <c r="D905" t="s">
        <v>995</v>
      </c>
      <c r="E905">
        <v>698</v>
      </c>
      <c r="F905" t="str">
        <f>IFERROR(INDEX(corres_pbs_variables!$A$1:$B$100,MATCH(tab_pbs[[#This Row],[libelle_produit]],corres_pbs_variables!$B$1:$B$100,0),1),"")</f>
        <v/>
      </c>
    </row>
    <row r="906" spans="1:6" hidden="1" x14ac:dyDescent="0.25">
      <c r="A906" t="s">
        <v>1074</v>
      </c>
      <c r="B906" t="s">
        <v>1075</v>
      </c>
      <c r="C906" t="s">
        <v>1065</v>
      </c>
      <c r="D906" t="s">
        <v>996</v>
      </c>
      <c r="E906">
        <v>604</v>
      </c>
      <c r="F906" t="str">
        <f>IFERROR(INDEX(corres_pbs_variables!$A$1:$B$100,MATCH(tab_pbs[[#This Row],[libelle_produit]],corres_pbs_variables!$B$1:$B$100,0),1),"")</f>
        <v/>
      </c>
    </row>
    <row r="907" spans="1:6" hidden="1" x14ac:dyDescent="0.25">
      <c r="A907" t="s">
        <v>1074</v>
      </c>
      <c r="B907" t="s">
        <v>1075</v>
      </c>
      <c r="C907" t="s">
        <v>1065</v>
      </c>
      <c r="D907" t="s">
        <v>997</v>
      </c>
      <c r="E907">
        <v>676</v>
      </c>
      <c r="F907" t="str">
        <f>IFERROR(INDEX(corres_pbs_variables!$A$1:$B$100,MATCH(tab_pbs[[#This Row],[libelle_produit]],corres_pbs_variables!$B$1:$B$100,0),1),"")</f>
        <v/>
      </c>
    </row>
    <row r="908" spans="1:6" hidden="1" x14ac:dyDescent="0.25">
      <c r="A908" t="s">
        <v>1074</v>
      </c>
      <c r="B908" t="s">
        <v>1075</v>
      </c>
      <c r="C908" t="s">
        <v>1065</v>
      </c>
      <c r="D908" t="s">
        <v>998</v>
      </c>
      <c r="E908">
        <v>407</v>
      </c>
      <c r="F908" t="str">
        <f>IFERROR(INDEX(corres_pbs_variables!$A$1:$B$100,MATCH(tab_pbs[[#This Row],[libelle_produit]],corres_pbs_variables!$B$1:$B$100,0),1),"")</f>
        <v/>
      </c>
    </row>
    <row r="909" spans="1:6" hidden="1" x14ac:dyDescent="0.25">
      <c r="A909" t="s">
        <v>1074</v>
      </c>
      <c r="B909" t="s">
        <v>1075</v>
      </c>
      <c r="C909" t="s">
        <v>1065</v>
      </c>
      <c r="D909" t="s">
        <v>999</v>
      </c>
      <c r="E909">
        <v>617</v>
      </c>
      <c r="F909" t="str">
        <f>IFERROR(INDEX(corres_pbs_variables!$A$1:$B$100,MATCH(tab_pbs[[#This Row],[libelle_produit]],corres_pbs_variables!$B$1:$B$100,0),1),"")</f>
        <v/>
      </c>
    </row>
    <row r="910" spans="1:6" hidden="1" x14ac:dyDescent="0.25">
      <c r="A910" t="s">
        <v>1074</v>
      </c>
      <c r="B910" t="s">
        <v>1075</v>
      </c>
      <c r="C910" t="s">
        <v>1065</v>
      </c>
      <c r="D910" t="s">
        <v>1000</v>
      </c>
      <c r="E910">
        <v>582</v>
      </c>
      <c r="F910" t="str">
        <f>IFERROR(INDEX(corres_pbs_variables!$A$1:$B$100,MATCH(tab_pbs[[#This Row],[libelle_produit]],corres_pbs_variables!$B$1:$B$100,0),1),"")</f>
        <v/>
      </c>
    </row>
    <row r="911" spans="1:6" hidden="1" x14ac:dyDescent="0.25">
      <c r="A911" t="s">
        <v>1074</v>
      </c>
      <c r="B911" t="s">
        <v>1075</v>
      </c>
      <c r="C911" t="s">
        <v>1065</v>
      </c>
      <c r="D911" t="s">
        <v>20</v>
      </c>
      <c r="E911">
        <v>523</v>
      </c>
      <c r="F911" t="str">
        <f>IFERROR(INDEX(corres_pbs_variables!$A$1:$B$100,MATCH(tab_pbs[[#This Row],[libelle_produit]],corres_pbs_variables!$B$1:$B$100,0),1),"")</f>
        <v/>
      </c>
    </row>
    <row r="912" spans="1:6" hidden="1" x14ac:dyDescent="0.25">
      <c r="A912" t="s">
        <v>1074</v>
      </c>
      <c r="B912" t="s">
        <v>1075</v>
      </c>
      <c r="C912" t="s">
        <v>1065</v>
      </c>
      <c r="D912" t="s">
        <v>1001</v>
      </c>
      <c r="E912">
        <v>461</v>
      </c>
      <c r="F912" t="str">
        <f>IFERROR(INDEX(corres_pbs_variables!$A$1:$B$100,MATCH(tab_pbs[[#This Row],[libelle_produit]],corres_pbs_variables!$B$1:$B$100,0),1),"")</f>
        <v/>
      </c>
    </row>
    <row r="913" spans="1:6" hidden="1" x14ac:dyDescent="0.25">
      <c r="A913" t="s">
        <v>1074</v>
      </c>
      <c r="B913" t="s">
        <v>1075</v>
      </c>
      <c r="C913" t="s">
        <v>1065</v>
      </c>
      <c r="D913" t="s">
        <v>1002</v>
      </c>
      <c r="E913">
        <v>350</v>
      </c>
      <c r="F913" t="str">
        <f>IFERROR(INDEX(corres_pbs_variables!$A$1:$B$100,MATCH(tab_pbs[[#This Row],[libelle_produit]],corres_pbs_variables!$B$1:$B$100,0),1),"")</f>
        <v/>
      </c>
    </row>
    <row r="914" spans="1:6" hidden="1" x14ac:dyDescent="0.25">
      <c r="A914" t="s">
        <v>1074</v>
      </c>
      <c r="B914" t="s">
        <v>1075</v>
      </c>
      <c r="C914" t="s">
        <v>1065</v>
      </c>
      <c r="D914" t="s">
        <v>1003</v>
      </c>
      <c r="E914">
        <v>410</v>
      </c>
      <c r="F914" t="str">
        <f>IFERROR(INDEX(corres_pbs_variables!$A$1:$B$100,MATCH(tab_pbs[[#This Row],[libelle_produit]],corres_pbs_variables!$B$1:$B$100,0),1),"")</f>
        <v/>
      </c>
    </row>
    <row r="915" spans="1:6" hidden="1" x14ac:dyDescent="0.25">
      <c r="A915" t="s">
        <v>1074</v>
      </c>
      <c r="B915" t="s">
        <v>1075</v>
      </c>
      <c r="C915" t="s">
        <v>1065</v>
      </c>
      <c r="D915" t="s">
        <v>1004</v>
      </c>
      <c r="E915">
        <v>258</v>
      </c>
      <c r="F915" t="str">
        <f>IFERROR(INDEX(corres_pbs_variables!$A$1:$B$100,MATCH(tab_pbs[[#This Row],[libelle_produit]],corres_pbs_variables!$B$1:$B$100,0),1),"")</f>
        <v/>
      </c>
    </row>
    <row r="916" spans="1:6" hidden="1" x14ac:dyDescent="0.25">
      <c r="A916" t="s">
        <v>1074</v>
      </c>
      <c r="B916" t="s">
        <v>1075</v>
      </c>
      <c r="C916" t="s">
        <v>1065</v>
      </c>
      <c r="D916" t="s">
        <v>1005</v>
      </c>
      <c r="E916">
        <v>258</v>
      </c>
      <c r="F916" t="str">
        <f>IFERROR(INDEX(corres_pbs_variables!$A$1:$B$100,MATCH(tab_pbs[[#This Row],[libelle_produit]],corres_pbs_variables!$B$1:$B$100,0),1),"")</f>
        <v/>
      </c>
    </row>
    <row r="917" spans="1:6" hidden="1" x14ac:dyDescent="0.25">
      <c r="A917" t="s">
        <v>1074</v>
      </c>
      <c r="B917" t="s">
        <v>1075</v>
      </c>
      <c r="C917" t="s">
        <v>1065</v>
      </c>
      <c r="D917" t="s">
        <v>1006</v>
      </c>
      <c r="E917">
        <v>258</v>
      </c>
      <c r="F917" t="str">
        <f>IFERROR(INDEX(corres_pbs_variables!$A$1:$B$100,MATCH(tab_pbs[[#This Row],[libelle_produit]],corres_pbs_variables!$B$1:$B$100,0),1),"")</f>
        <v/>
      </c>
    </row>
    <row r="918" spans="1:6" hidden="1" x14ac:dyDescent="0.25">
      <c r="A918" t="s">
        <v>1074</v>
      </c>
      <c r="B918" t="s">
        <v>1075</v>
      </c>
      <c r="C918" t="s">
        <v>1065</v>
      </c>
      <c r="D918" t="s">
        <v>1007</v>
      </c>
      <c r="E918">
        <v>258</v>
      </c>
      <c r="F918" t="str">
        <f>IFERROR(INDEX(corres_pbs_variables!$A$1:$B$100,MATCH(tab_pbs[[#This Row],[libelle_produit]],corres_pbs_variables!$B$1:$B$100,0),1),"")</f>
        <v/>
      </c>
    </row>
    <row r="919" spans="1:6" hidden="1" x14ac:dyDescent="0.25">
      <c r="A919" t="s">
        <v>1074</v>
      </c>
      <c r="B919" t="s">
        <v>1075</v>
      </c>
      <c r="C919" t="s">
        <v>1065</v>
      </c>
      <c r="D919" t="s">
        <v>1008</v>
      </c>
      <c r="E919">
        <v>258</v>
      </c>
      <c r="F919" t="str">
        <f>IFERROR(INDEX(corres_pbs_variables!$A$1:$B$100,MATCH(tab_pbs[[#This Row],[libelle_produit]],corres_pbs_variables!$B$1:$B$100,0),1),"")</f>
        <v/>
      </c>
    </row>
    <row r="920" spans="1:6" hidden="1" x14ac:dyDescent="0.25">
      <c r="A920" t="s">
        <v>1076</v>
      </c>
      <c r="B920" t="s">
        <v>1077</v>
      </c>
      <c r="C920" t="s">
        <v>1065</v>
      </c>
      <c r="D920" t="s">
        <v>983</v>
      </c>
      <c r="E920">
        <v>1190</v>
      </c>
      <c r="F920" t="str">
        <f>IFERROR(INDEX(corres_pbs_variables!$A$1:$B$100,MATCH(tab_pbs[[#This Row],[libelle_produit]],corres_pbs_variables!$B$1:$B$100,0),1),"")</f>
        <v/>
      </c>
    </row>
    <row r="921" spans="1:6" hidden="1" x14ac:dyDescent="0.25">
      <c r="A921" t="s">
        <v>1076</v>
      </c>
      <c r="B921" t="s">
        <v>1077</v>
      </c>
      <c r="C921" t="s">
        <v>1065</v>
      </c>
      <c r="D921" t="s">
        <v>984</v>
      </c>
      <c r="E921">
        <v>1001</v>
      </c>
      <c r="F921" t="str">
        <f>IFERROR(INDEX(corres_pbs_variables!$A$1:$B$100,MATCH(tab_pbs[[#This Row],[libelle_produit]],corres_pbs_variables!$B$1:$B$100,0),1),"")</f>
        <v/>
      </c>
    </row>
    <row r="922" spans="1:6" hidden="1" x14ac:dyDescent="0.25">
      <c r="A922" t="s">
        <v>1076</v>
      </c>
      <c r="B922" s="36" t="s">
        <v>1077</v>
      </c>
      <c r="C922" t="s">
        <v>1065</v>
      </c>
      <c r="D922" t="s">
        <v>985</v>
      </c>
      <c r="E922">
        <v>1107</v>
      </c>
      <c r="F922" t="str">
        <f>IFERROR(INDEX(corres_pbs_variables!$A$1:$B$100,MATCH(tab_pbs[[#This Row],[libelle_produit]],corres_pbs_variables!$B$1:$B$100,0),1),"")</f>
        <v/>
      </c>
    </row>
    <row r="923" spans="1:6" hidden="1" x14ac:dyDescent="0.25">
      <c r="A923" t="s">
        <v>1076</v>
      </c>
      <c r="B923" t="s">
        <v>1077</v>
      </c>
      <c r="C923" t="s">
        <v>1065</v>
      </c>
      <c r="D923" t="s">
        <v>986</v>
      </c>
      <c r="E923">
        <v>1004</v>
      </c>
      <c r="F923" t="str">
        <f>IFERROR(INDEX(corres_pbs_variables!$A$1:$B$100,MATCH(tab_pbs[[#This Row],[libelle_produit]],corres_pbs_variables!$B$1:$B$100,0),1),"")</f>
        <v/>
      </c>
    </row>
    <row r="924" spans="1:6" hidden="1" x14ac:dyDescent="0.25">
      <c r="A924" t="s">
        <v>1076</v>
      </c>
      <c r="B924" t="s">
        <v>1077</v>
      </c>
      <c r="C924" t="s">
        <v>1065</v>
      </c>
      <c r="D924" t="s">
        <v>987</v>
      </c>
      <c r="E924">
        <v>1265</v>
      </c>
      <c r="F924" t="str">
        <f>IFERROR(INDEX(corres_pbs_variables!$A$1:$B$100,MATCH(tab_pbs[[#This Row],[libelle_produit]],corres_pbs_variables!$B$1:$B$100,0),1),"")</f>
        <v/>
      </c>
    </row>
    <row r="925" spans="1:6" hidden="1" x14ac:dyDescent="0.25">
      <c r="A925" t="s">
        <v>1076</v>
      </c>
      <c r="B925" t="s">
        <v>1077</v>
      </c>
      <c r="C925" t="s">
        <v>1065</v>
      </c>
      <c r="D925" t="s">
        <v>988</v>
      </c>
      <c r="E925">
        <v>1130</v>
      </c>
      <c r="F925" t="str">
        <f>IFERROR(INDEX(corres_pbs_variables!$A$1:$B$100,MATCH(tab_pbs[[#This Row],[libelle_produit]],corres_pbs_variables!$B$1:$B$100,0),1),"")</f>
        <v/>
      </c>
    </row>
    <row r="926" spans="1:6" hidden="1" x14ac:dyDescent="0.25">
      <c r="A926" t="s">
        <v>1076</v>
      </c>
      <c r="B926" t="s">
        <v>1077</v>
      </c>
      <c r="C926" t="s">
        <v>1065</v>
      </c>
      <c r="D926" t="s">
        <v>989</v>
      </c>
      <c r="E926">
        <v>1061</v>
      </c>
      <c r="F926" t="str">
        <f>IFERROR(INDEX(corres_pbs_variables!$A$1:$B$100,MATCH(tab_pbs[[#This Row],[libelle_produit]],corres_pbs_variables!$B$1:$B$100,0),1),"")</f>
        <v/>
      </c>
    </row>
    <row r="927" spans="1:6" hidden="1" x14ac:dyDescent="0.25">
      <c r="A927" t="s">
        <v>1076</v>
      </c>
      <c r="B927" t="s">
        <v>1077</v>
      </c>
      <c r="C927" t="s">
        <v>1065</v>
      </c>
      <c r="D927" t="s">
        <v>990</v>
      </c>
      <c r="E927">
        <v>1121</v>
      </c>
      <c r="F927" t="str">
        <f>IFERROR(INDEX(corres_pbs_variables!$A$1:$B$100,MATCH(tab_pbs[[#This Row],[libelle_produit]],corres_pbs_variables!$B$1:$B$100,0),1),"")</f>
        <v/>
      </c>
    </row>
    <row r="928" spans="1:6" hidden="1" x14ac:dyDescent="0.25">
      <c r="A928" t="s">
        <v>1076</v>
      </c>
      <c r="B928" t="s">
        <v>1077</v>
      </c>
      <c r="C928" t="s">
        <v>1065</v>
      </c>
      <c r="D928" t="s">
        <v>991</v>
      </c>
      <c r="E928">
        <v>971</v>
      </c>
      <c r="F928" t="str">
        <f>IFERROR(INDEX(corres_pbs_variables!$A$1:$B$100,MATCH(tab_pbs[[#This Row],[libelle_produit]],corres_pbs_variables!$B$1:$B$100,0),1),"")</f>
        <v/>
      </c>
    </row>
    <row r="929" spans="1:6" hidden="1" x14ac:dyDescent="0.25">
      <c r="A929" t="s">
        <v>1076</v>
      </c>
      <c r="B929" t="s">
        <v>1077</v>
      </c>
      <c r="C929" t="s">
        <v>1065</v>
      </c>
      <c r="D929" t="s">
        <v>992</v>
      </c>
      <c r="E929">
        <v>1728</v>
      </c>
      <c r="F929" t="str">
        <f>IFERROR(INDEX(corres_pbs_variables!$A$1:$B$100,MATCH(tab_pbs[[#This Row],[libelle_produit]],corres_pbs_variables!$B$1:$B$100,0),1),"")</f>
        <v/>
      </c>
    </row>
    <row r="930" spans="1:6" hidden="1" x14ac:dyDescent="0.25">
      <c r="A930" t="s">
        <v>1076</v>
      </c>
      <c r="B930" t="s">
        <v>1077</v>
      </c>
      <c r="C930" t="s">
        <v>1065</v>
      </c>
      <c r="D930" t="s">
        <v>993</v>
      </c>
      <c r="E930">
        <v>1037</v>
      </c>
      <c r="F930" t="str">
        <f>IFERROR(INDEX(corres_pbs_variables!$A$1:$B$100,MATCH(tab_pbs[[#This Row],[libelle_produit]],corres_pbs_variables!$B$1:$B$100,0),1),"")</f>
        <v/>
      </c>
    </row>
    <row r="931" spans="1:6" hidden="1" x14ac:dyDescent="0.25">
      <c r="A931" t="s">
        <v>1076</v>
      </c>
      <c r="B931" t="s">
        <v>1077</v>
      </c>
      <c r="C931" t="s">
        <v>1065</v>
      </c>
      <c r="D931" t="s">
        <v>994</v>
      </c>
      <c r="E931">
        <v>1194</v>
      </c>
      <c r="F931" t="str">
        <f>IFERROR(INDEX(corres_pbs_variables!$A$1:$B$100,MATCH(tab_pbs[[#This Row],[libelle_produit]],corres_pbs_variables!$B$1:$B$100,0),1),"")</f>
        <v/>
      </c>
    </row>
    <row r="932" spans="1:6" hidden="1" x14ac:dyDescent="0.25">
      <c r="A932" t="s">
        <v>1076</v>
      </c>
      <c r="B932" t="s">
        <v>1077</v>
      </c>
      <c r="C932" t="s">
        <v>1065</v>
      </c>
      <c r="D932" t="s">
        <v>995</v>
      </c>
      <c r="E932">
        <v>1137</v>
      </c>
      <c r="F932" t="str">
        <f>IFERROR(INDEX(corres_pbs_variables!$A$1:$B$100,MATCH(tab_pbs[[#This Row],[libelle_produit]],corres_pbs_variables!$B$1:$B$100,0),1),"")</f>
        <v/>
      </c>
    </row>
    <row r="933" spans="1:6" hidden="1" x14ac:dyDescent="0.25">
      <c r="A933" t="s">
        <v>1076</v>
      </c>
      <c r="B933" t="s">
        <v>1077</v>
      </c>
      <c r="C933" t="s">
        <v>1065</v>
      </c>
      <c r="D933" t="s">
        <v>996</v>
      </c>
      <c r="E933">
        <v>1125</v>
      </c>
      <c r="F933" t="str">
        <f>IFERROR(INDEX(corres_pbs_variables!$A$1:$B$100,MATCH(tab_pbs[[#This Row],[libelle_produit]],corres_pbs_variables!$B$1:$B$100,0),1),"")</f>
        <v/>
      </c>
    </row>
    <row r="934" spans="1:6" hidden="1" x14ac:dyDescent="0.25">
      <c r="A934" t="s">
        <v>1076</v>
      </c>
      <c r="B934" t="s">
        <v>1077</v>
      </c>
      <c r="C934" t="s">
        <v>1065</v>
      </c>
      <c r="D934" t="s">
        <v>997</v>
      </c>
      <c r="E934">
        <v>1386</v>
      </c>
      <c r="F934" t="str">
        <f>IFERROR(INDEX(corres_pbs_variables!$A$1:$B$100,MATCH(tab_pbs[[#This Row],[libelle_produit]],corres_pbs_variables!$B$1:$B$100,0),1),"")</f>
        <v/>
      </c>
    </row>
    <row r="935" spans="1:6" hidden="1" x14ac:dyDescent="0.25">
      <c r="A935" t="s">
        <v>1076</v>
      </c>
      <c r="B935" t="s">
        <v>1077</v>
      </c>
      <c r="C935" t="s">
        <v>1065</v>
      </c>
      <c r="D935" t="s">
        <v>998</v>
      </c>
      <c r="E935">
        <v>1345</v>
      </c>
      <c r="F935" t="str">
        <f>IFERROR(INDEX(corres_pbs_variables!$A$1:$B$100,MATCH(tab_pbs[[#This Row],[libelle_produit]],corres_pbs_variables!$B$1:$B$100,0),1),"")</f>
        <v/>
      </c>
    </row>
    <row r="936" spans="1:6" hidden="1" x14ac:dyDescent="0.25">
      <c r="A936" t="s">
        <v>1076</v>
      </c>
      <c r="B936" t="s">
        <v>1077</v>
      </c>
      <c r="C936" t="s">
        <v>1065</v>
      </c>
      <c r="D936" t="s">
        <v>999</v>
      </c>
      <c r="E936">
        <v>1042</v>
      </c>
      <c r="F936" t="str">
        <f>IFERROR(INDEX(corres_pbs_variables!$A$1:$B$100,MATCH(tab_pbs[[#This Row],[libelle_produit]],corres_pbs_variables!$B$1:$B$100,0),1),"")</f>
        <v/>
      </c>
    </row>
    <row r="937" spans="1:6" hidden="1" x14ac:dyDescent="0.25">
      <c r="A937" t="s">
        <v>1076</v>
      </c>
      <c r="B937" t="s">
        <v>1077</v>
      </c>
      <c r="C937" t="s">
        <v>1065</v>
      </c>
      <c r="D937" t="s">
        <v>1000</v>
      </c>
      <c r="E937">
        <v>1187</v>
      </c>
      <c r="F937" t="str">
        <f>IFERROR(INDEX(corres_pbs_variables!$A$1:$B$100,MATCH(tab_pbs[[#This Row],[libelle_produit]],corres_pbs_variables!$B$1:$B$100,0),1),"")</f>
        <v/>
      </c>
    </row>
    <row r="938" spans="1:6" hidden="1" x14ac:dyDescent="0.25">
      <c r="A938" t="s">
        <v>1076</v>
      </c>
      <c r="B938" t="s">
        <v>1077</v>
      </c>
      <c r="C938" t="s">
        <v>1065</v>
      </c>
      <c r="D938" t="s">
        <v>20</v>
      </c>
      <c r="E938">
        <v>1165</v>
      </c>
      <c r="F938" t="str">
        <f>IFERROR(INDEX(corres_pbs_variables!$A$1:$B$100,MATCH(tab_pbs[[#This Row],[libelle_produit]],corres_pbs_variables!$B$1:$B$100,0),1),"")</f>
        <v/>
      </c>
    </row>
    <row r="939" spans="1:6" hidden="1" x14ac:dyDescent="0.25">
      <c r="A939" t="s">
        <v>1076</v>
      </c>
      <c r="B939" t="s">
        <v>1077</v>
      </c>
      <c r="C939" t="s">
        <v>1065</v>
      </c>
      <c r="D939" t="s">
        <v>1001</v>
      </c>
      <c r="E939">
        <v>844</v>
      </c>
      <c r="F939" t="str">
        <f>IFERROR(INDEX(corres_pbs_variables!$A$1:$B$100,MATCH(tab_pbs[[#This Row],[libelle_produit]],corres_pbs_variables!$B$1:$B$100,0),1),"")</f>
        <v/>
      </c>
    </row>
    <row r="940" spans="1:6" hidden="1" x14ac:dyDescent="0.25">
      <c r="A940" t="s">
        <v>1076</v>
      </c>
      <c r="B940" t="s">
        <v>1077</v>
      </c>
      <c r="C940" t="s">
        <v>1065</v>
      </c>
      <c r="D940" t="s">
        <v>1002</v>
      </c>
      <c r="E940">
        <v>1291</v>
      </c>
      <c r="F940" t="str">
        <f>IFERROR(INDEX(corres_pbs_variables!$A$1:$B$100,MATCH(tab_pbs[[#This Row],[libelle_produit]],corres_pbs_variables!$B$1:$B$100,0),1),"")</f>
        <v/>
      </c>
    </row>
    <row r="941" spans="1:6" hidden="1" x14ac:dyDescent="0.25">
      <c r="A941" t="s">
        <v>1076</v>
      </c>
      <c r="B941" t="s">
        <v>1077</v>
      </c>
      <c r="C941" t="s">
        <v>1065</v>
      </c>
      <c r="D941" t="s">
        <v>1003</v>
      </c>
      <c r="E941">
        <v>1291</v>
      </c>
      <c r="F941" t="str">
        <f>IFERROR(INDEX(corres_pbs_variables!$A$1:$B$100,MATCH(tab_pbs[[#This Row],[libelle_produit]],corres_pbs_variables!$B$1:$B$100,0),1),"")</f>
        <v/>
      </c>
    </row>
    <row r="942" spans="1:6" hidden="1" x14ac:dyDescent="0.25">
      <c r="A942" t="s">
        <v>1076</v>
      </c>
      <c r="B942" t="s">
        <v>1077</v>
      </c>
      <c r="C942" t="s">
        <v>1065</v>
      </c>
      <c r="D942" t="s">
        <v>1004</v>
      </c>
      <c r="E942">
        <v>433</v>
      </c>
      <c r="F942" t="str">
        <f>IFERROR(INDEX(corres_pbs_variables!$A$1:$B$100,MATCH(tab_pbs[[#This Row],[libelle_produit]],corres_pbs_variables!$B$1:$B$100,0),1),"")</f>
        <v/>
      </c>
    </row>
    <row r="943" spans="1:6" hidden="1" x14ac:dyDescent="0.25">
      <c r="A943" t="s">
        <v>1076</v>
      </c>
      <c r="B943" t="s">
        <v>1077</v>
      </c>
      <c r="C943" t="s">
        <v>1065</v>
      </c>
      <c r="D943" t="s">
        <v>1005</v>
      </c>
      <c r="E943">
        <v>433</v>
      </c>
      <c r="F943" t="str">
        <f>IFERROR(INDEX(corres_pbs_variables!$A$1:$B$100,MATCH(tab_pbs[[#This Row],[libelle_produit]],corres_pbs_variables!$B$1:$B$100,0),1),"")</f>
        <v/>
      </c>
    </row>
    <row r="944" spans="1:6" hidden="1" x14ac:dyDescent="0.25">
      <c r="A944" t="s">
        <v>1076</v>
      </c>
      <c r="B944" t="s">
        <v>1077</v>
      </c>
      <c r="C944" t="s">
        <v>1065</v>
      </c>
      <c r="D944" t="s">
        <v>1006</v>
      </c>
      <c r="E944">
        <v>433</v>
      </c>
      <c r="F944" t="str">
        <f>IFERROR(INDEX(corres_pbs_variables!$A$1:$B$100,MATCH(tab_pbs[[#This Row],[libelle_produit]],corres_pbs_variables!$B$1:$B$100,0),1),"")</f>
        <v/>
      </c>
    </row>
    <row r="945" spans="1:6" hidden="1" x14ac:dyDescent="0.25">
      <c r="A945" t="s">
        <v>1076</v>
      </c>
      <c r="B945" t="s">
        <v>1077</v>
      </c>
      <c r="C945" t="s">
        <v>1065</v>
      </c>
      <c r="D945" t="s">
        <v>1007</v>
      </c>
      <c r="E945">
        <v>143</v>
      </c>
      <c r="F945" t="str">
        <f>IFERROR(INDEX(corres_pbs_variables!$A$1:$B$100,MATCH(tab_pbs[[#This Row],[libelle_produit]],corres_pbs_variables!$B$1:$B$100,0),1),"")</f>
        <v/>
      </c>
    </row>
    <row r="946" spans="1:6" hidden="1" x14ac:dyDescent="0.25">
      <c r="A946" t="s">
        <v>1076</v>
      </c>
      <c r="B946" t="s">
        <v>1077</v>
      </c>
      <c r="C946" t="s">
        <v>1065</v>
      </c>
      <c r="D946" t="s">
        <v>1008</v>
      </c>
      <c r="E946">
        <v>433</v>
      </c>
      <c r="F946" t="str">
        <f>IFERROR(INDEX(corres_pbs_variables!$A$1:$B$100,MATCH(tab_pbs[[#This Row],[libelle_produit]],corres_pbs_variables!$B$1:$B$100,0),1),"")</f>
        <v/>
      </c>
    </row>
    <row r="947" spans="1:6" hidden="1" x14ac:dyDescent="0.25">
      <c r="A947" t="s">
        <v>1078</v>
      </c>
      <c r="B947" t="s">
        <v>1079</v>
      </c>
      <c r="C947" t="s">
        <v>1065</v>
      </c>
      <c r="D947" t="s">
        <v>983</v>
      </c>
      <c r="E947">
        <v>794</v>
      </c>
      <c r="F947" t="str">
        <f>IFERROR(INDEX(corres_pbs_variables!$A$1:$B$100,MATCH(tab_pbs[[#This Row],[libelle_produit]],corres_pbs_variables!$B$1:$B$100,0),1),"")</f>
        <v/>
      </c>
    </row>
    <row r="948" spans="1:6" hidden="1" x14ac:dyDescent="0.25">
      <c r="A948" t="s">
        <v>1078</v>
      </c>
      <c r="B948" t="s">
        <v>1079</v>
      </c>
      <c r="C948" t="s">
        <v>1065</v>
      </c>
      <c r="D948" t="s">
        <v>984</v>
      </c>
      <c r="E948">
        <v>786</v>
      </c>
      <c r="F948" t="str">
        <f>IFERROR(INDEX(corres_pbs_variables!$A$1:$B$100,MATCH(tab_pbs[[#This Row],[libelle_produit]],corres_pbs_variables!$B$1:$B$100,0),1),"")</f>
        <v/>
      </c>
    </row>
    <row r="949" spans="1:6" hidden="1" x14ac:dyDescent="0.25">
      <c r="A949" t="s">
        <v>1078</v>
      </c>
      <c r="B949" s="36" t="s">
        <v>1079</v>
      </c>
      <c r="C949" t="s">
        <v>1065</v>
      </c>
      <c r="D949" t="s">
        <v>985</v>
      </c>
      <c r="E949">
        <v>865</v>
      </c>
      <c r="F949" t="str">
        <f>IFERROR(INDEX(corres_pbs_variables!$A$1:$B$100,MATCH(tab_pbs[[#This Row],[libelle_produit]],corres_pbs_variables!$B$1:$B$100,0),1),"")</f>
        <v/>
      </c>
    </row>
    <row r="950" spans="1:6" hidden="1" x14ac:dyDescent="0.25">
      <c r="A950" t="s">
        <v>1078</v>
      </c>
      <c r="B950" t="s">
        <v>1079</v>
      </c>
      <c r="C950" t="s">
        <v>1065</v>
      </c>
      <c r="D950" t="s">
        <v>986</v>
      </c>
      <c r="E950">
        <v>729</v>
      </c>
      <c r="F950" t="str">
        <f>IFERROR(INDEX(corres_pbs_variables!$A$1:$B$100,MATCH(tab_pbs[[#This Row],[libelle_produit]],corres_pbs_variables!$B$1:$B$100,0),1),"")</f>
        <v/>
      </c>
    </row>
    <row r="951" spans="1:6" hidden="1" x14ac:dyDescent="0.25">
      <c r="A951" t="s">
        <v>1078</v>
      </c>
      <c r="B951" t="s">
        <v>1079</v>
      </c>
      <c r="C951" t="s">
        <v>1065</v>
      </c>
      <c r="D951" t="s">
        <v>987</v>
      </c>
      <c r="E951">
        <v>598</v>
      </c>
      <c r="F951" t="str">
        <f>IFERROR(INDEX(corres_pbs_variables!$A$1:$B$100,MATCH(tab_pbs[[#This Row],[libelle_produit]],corres_pbs_variables!$B$1:$B$100,0),1),"")</f>
        <v/>
      </c>
    </row>
    <row r="952" spans="1:6" hidden="1" x14ac:dyDescent="0.25">
      <c r="A952" t="s">
        <v>1078</v>
      </c>
      <c r="B952" t="s">
        <v>1079</v>
      </c>
      <c r="C952" t="s">
        <v>1065</v>
      </c>
      <c r="D952" t="s">
        <v>988</v>
      </c>
      <c r="E952">
        <v>815</v>
      </c>
      <c r="F952" t="str">
        <f>IFERROR(INDEX(corres_pbs_variables!$A$1:$B$100,MATCH(tab_pbs[[#This Row],[libelle_produit]],corres_pbs_variables!$B$1:$B$100,0),1),"")</f>
        <v/>
      </c>
    </row>
    <row r="953" spans="1:6" hidden="1" x14ac:dyDescent="0.25">
      <c r="A953" t="s">
        <v>1078</v>
      </c>
      <c r="B953" t="s">
        <v>1079</v>
      </c>
      <c r="C953" t="s">
        <v>1065</v>
      </c>
      <c r="D953" t="s">
        <v>989</v>
      </c>
      <c r="E953">
        <v>705</v>
      </c>
      <c r="F953" t="str">
        <f>IFERROR(INDEX(corres_pbs_variables!$A$1:$B$100,MATCH(tab_pbs[[#This Row],[libelle_produit]],corres_pbs_variables!$B$1:$B$100,0),1),"")</f>
        <v/>
      </c>
    </row>
    <row r="954" spans="1:6" hidden="1" x14ac:dyDescent="0.25">
      <c r="A954" t="s">
        <v>1078</v>
      </c>
      <c r="B954" t="s">
        <v>1079</v>
      </c>
      <c r="C954" t="s">
        <v>1065</v>
      </c>
      <c r="D954" t="s">
        <v>990</v>
      </c>
      <c r="E954">
        <v>957</v>
      </c>
      <c r="F954" t="str">
        <f>IFERROR(INDEX(corres_pbs_variables!$A$1:$B$100,MATCH(tab_pbs[[#This Row],[libelle_produit]],corres_pbs_variables!$B$1:$B$100,0),1),"")</f>
        <v/>
      </c>
    </row>
    <row r="955" spans="1:6" hidden="1" x14ac:dyDescent="0.25">
      <c r="A955" t="s">
        <v>1078</v>
      </c>
      <c r="B955" t="s">
        <v>1079</v>
      </c>
      <c r="C955" t="s">
        <v>1065</v>
      </c>
      <c r="D955" t="s">
        <v>991</v>
      </c>
      <c r="E955">
        <v>803</v>
      </c>
      <c r="F955" t="str">
        <f>IFERROR(INDEX(corres_pbs_variables!$A$1:$B$100,MATCH(tab_pbs[[#This Row],[libelle_produit]],corres_pbs_variables!$B$1:$B$100,0),1),"")</f>
        <v/>
      </c>
    </row>
    <row r="956" spans="1:6" hidden="1" x14ac:dyDescent="0.25">
      <c r="A956" t="s">
        <v>1078</v>
      </c>
      <c r="B956" t="s">
        <v>1079</v>
      </c>
      <c r="C956" t="s">
        <v>1065</v>
      </c>
      <c r="D956" t="s">
        <v>992</v>
      </c>
      <c r="E956">
        <v>911</v>
      </c>
      <c r="F956" t="str">
        <f>IFERROR(INDEX(corres_pbs_variables!$A$1:$B$100,MATCH(tab_pbs[[#This Row],[libelle_produit]],corres_pbs_variables!$B$1:$B$100,0),1),"")</f>
        <v/>
      </c>
    </row>
    <row r="957" spans="1:6" hidden="1" x14ac:dyDescent="0.25">
      <c r="A957" t="s">
        <v>1078</v>
      </c>
      <c r="B957" t="s">
        <v>1079</v>
      </c>
      <c r="C957" t="s">
        <v>1065</v>
      </c>
      <c r="D957" t="s">
        <v>993</v>
      </c>
      <c r="E957">
        <v>757</v>
      </c>
      <c r="F957" t="str">
        <f>IFERROR(INDEX(corres_pbs_variables!$A$1:$B$100,MATCH(tab_pbs[[#This Row],[libelle_produit]],corres_pbs_variables!$B$1:$B$100,0),1),"")</f>
        <v/>
      </c>
    </row>
    <row r="958" spans="1:6" hidden="1" x14ac:dyDescent="0.25">
      <c r="A958" t="s">
        <v>1078</v>
      </c>
      <c r="B958" t="s">
        <v>1079</v>
      </c>
      <c r="C958" t="s">
        <v>1065</v>
      </c>
      <c r="D958" t="s">
        <v>994</v>
      </c>
      <c r="E958">
        <v>855</v>
      </c>
      <c r="F958" t="str">
        <f>IFERROR(INDEX(corres_pbs_variables!$A$1:$B$100,MATCH(tab_pbs[[#This Row],[libelle_produit]],corres_pbs_variables!$B$1:$B$100,0),1),"")</f>
        <v/>
      </c>
    </row>
    <row r="959" spans="1:6" hidden="1" x14ac:dyDescent="0.25">
      <c r="A959" t="s">
        <v>1078</v>
      </c>
      <c r="B959" t="s">
        <v>1079</v>
      </c>
      <c r="C959" t="s">
        <v>1065</v>
      </c>
      <c r="D959" t="s">
        <v>995</v>
      </c>
      <c r="E959">
        <v>828</v>
      </c>
      <c r="F959" t="str">
        <f>IFERROR(INDEX(corres_pbs_variables!$A$1:$B$100,MATCH(tab_pbs[[#This Row],[libelle_produit]],corres_pbs_variables!$B$1:$B$100,0),1),"")</f>
        <v/>
      </c>
    </row>
    <row r="960" spans="1:6" hidden="1" x14ac:dyDescent="0.25">
      <c r="A960" t="s">
        <v>1078</v>
      </c>
      <c r="B960" t="s">
        <v>1079</v>
      </c>
      <c r="C960" t="s">
        <v>1065</v>
      </c>
      <c r="D960" t="s">
        <v>996</v>
      </c>
      <c r="E960">
        <v>685</v>
      </c>
      <c r="F960" t="str">
        <f>IFERROR(INDEX(corres_pbs_variables!$A$1:$B$100,MATCH(tab_pbs[[#This Row],[libelle_produit]],corres_pbs_variables!$B$1:$B$100,0),1),"")</f>
        <v/>
      </c>
    </row>
    <row r="961" spans="1:6" hidden="1" x14ac:dyDescent="0.25">
      <c r="A961" t="s">
        <v>1078</v>
      </c>
      <c r="B961" t="s">
        <v>1079</v>
      </c>
      <c r="C961" t="s">
        <v>1065</v>
      </c>
      <c r="D961" t="s">
        <v>997</v>
      </c>
      <c r="E961">
        <v>705</v>
      </c>
      <c r="F961" t="str">
        <f>IFERROR(INDEX(corres_pbs_variables!$A$1:$B$100,MATCH(tab_pbs[[#This Row],[libelle_produit]],corres_pbs_variables!$B$1:$B$100,0),1),"")</f>
        <v/>
      </c>
    </row>
    <row r="962" spans="1:6" hidden="1" x14ac:dyDescent="0.25">
      <c r="A962" t="s">
        <v>1078</v>
      </c>
      <c r="B962" t="s">
        <v>1079</v>
      </c>
      <c r="C962" t="s">
        <v>1065</v>
      </c>
      <c r="D962" t="s">
        <v>998</v>
      </c>
      <c r="E962">
        <v>630</v>
      </c>
      <c r="F962" t="str">
        <f>IFERROR(INDEX(corres_pbs_variables!$A$1:$B$100,MATCH(tab_pbs[[#This Row],[libelle_produit]],corres_pbs_variables!$B$1:$B$100,0),1),"")</f>
        <v/>
      </c>
    </row>
    <row r="963" spans="1:6" hidden="1" x14ac:dyDescent="0.25">
      <c r="A963" t="s">
        <v>1078</v>
      </c>
      <c r="B963" t="s">
        <v>1079</v>
      </c>
      <c r="C963" t="s">
        <v>1065</v>
      </c>
      <c r="D963" t="s">
        <v>999</v>
      </c>
      <c r="E963">
        <v>647</v>
      </c>
      <c r="F963" t="str">
        <f>IFERROR(INDEX(corres_pbs_variables!$A$1:$B$100,MATCH(tab_pbs[[#This Row],[libelle_produit]],corres_pbs_variables!$B$1:$B$100,0),1),"")</f>
        <v/>
      </c>
    </row>
    <row r="964" spans="1:6" hidden="1" x14ac:dyDescent="0.25">
      <c r="A964" t="s">
        <v>1078</v>
      </c>
      <c r="B964" t="s">
        <v>1079</v>
      </c>
      <c r="C964" t="s">
        <v>1065</v>
      </c>
      <c r="D964" t="s">
        <v>1000</v>
      </c>
      <c r="E964">
        <v>787</v>
      </c>
      <c r="F964" t="str">
        <f>IFERROR(INDEX(corres_pbs_variables!$A$1:$B$100,MATCH(tab_pbs[[#This Row],[libelle_produit]],corres_pbs_variables!$B$1:$B$100,0),1),"")</f>
        <v/>
      </c>
    </row>
    <row r="965" spans="1:6" hidden="1" x14ac:dyDescent="0.25">
      <c r="A965" t="s">
        <v>1078</v>
      </c>
      <c r="B965" t="s">
        <v>1079</v>
      </c>
      <c r="C965" t="s">
        <v>1065</v>
      </c>
      <c r="D965" t="s">
        <v>20</v>
      </c>
      <c r="E965">
        <v>696</v>
      </c>
      <c r="F965" t="str">
        <f>IFERROR(INDEX(corres_pbs_variables!$A$1:$B$100,MATCH(tab_pbs[[#This Row],[libelle_produit]],corres_pbs_variables!$B$1:$B$100,0),1),"")</f>
        <v/>
      </c>
    </row>
    <row r="966" spans="1:6" hidden="1" x14ac:dyDescent="0.25">
      <c r="A966" t="s">
        <v>1078</v>
      </c>
      <c r="B966" t="s">
        <v>1079</v>
      </c>
      <c r="C966" t="s">
        <v>1065</v>
      </c>
      <c r="D966" t="s">
        <v>1001</v>
      </c>
      <c r="E966">
        <v>585</v>
      </c>
      <c r="F966" t="str">
        <f>IFERROR(INDEX(corres_pbs_variables!$A$1:$B$100,MATCH(tab_pbs[[#This Row],[libelle_produit]],corres_pbs_variables!$B$1:$B$100,0),1),"")</f>
        <v/>
      </c>
    </row>
    <row r="967" spans="1:6" hidden="1" x14ac:dyDescent="0.25">
      <c r="A967" t="s">
        <v>1078</v>
      </c>
      <c r="B967" t="s">
        <v>1079</v>
      </c>
      <c r="C967" t="s">
        <v>1065</v>
      </c>
      <c r="D967" t="s">
        <v>1002</v>
      </c>
      <c r="E967">
        <v>575</v>
      </c>
      <c r="F967" t="str">
        <f>IFERROR(INDEX(corres_pbs_variables!$A$1:$B$100,MATCH(tab_pbs[[#This Row],[libelle_produit]],corres_pbs_variables!$B$1:$B$100,0),1),"")</f>
        <v/>
      </c>
    </row>
    <row r="968" spans="1:6" hidden="1" x14ac:dyDescent="0.25">
      <c r="A968" t="s">
        <v>1078</v>
      </c>
      <c r="B968" t="s">
        <v>1079</v>
      </c>
      <c r="C968" t="s">
        <v>1065</v>
      </c>
      <c r="D968" t="s">
        <v>1003</v>
      </c>
      <c r="E968">
        <v>494</v>
      </c>
      <c r="F968" t="str">
        <f>IFERROR(INDEX(corres_pbs_variables!$A$1:$B$100,MATCH(tab_pbs[[#This Row],[libelle_produit]],corres_pbs_variables!$B$1:$B$100,0),1),"")</f>
        <v/>
      </c>
    </row>
    <row r="969" spans="1:6" hidden="1" x14ac:dyDescent="0.25">
      <c r="A969" t="s">
        <v>1078</v>
      </c>
      <c r="B969" t="s">
        <v>1079</v>
      </c>
      <c r="C969" t="s">
        <v>1065</v>
      </c>
      <c r="D969" t="s">
        <v>1004</v>
      </c>
      <c r="E969">
        <v>284</v>
      </c>
      <c r="F969" t="str">
        <f>IFERROR(INDEX(corres_pbs_variables!$A$1:$B$100,MATCH(tab_pbs[[#This Row],[libelle_produit]],corres_pbs_variables!$B$1:$B$100,0),1),"")</f>
        <v/>
      </c>
    </row>
    <row r="970" spans="1:6" hidden="1" x14ac:dyDescent="0.25">
      <c r="A970" t="s">
        <v>1078</v>
      </c>
      <c r="B970" t="s">
        <v>1079</v>
      </c>
      <c r="C970" t="s">
        <v>1065</v>
      </c>
      <c r="D970" t="s">
        <v>1005</v>
      </c>
      <c r="E970">
        <v>284</v>
      </c>
      <c r="F970" t="str">
        <f>IFERROR(INDEX(corres_pbs_variables!$A$1:$B$100,MATCH(tab_pbs[[#This Row],[libelle_produit]],corres_pbs_variables!$B$1:$B$100,0),1),"")</f>
        <v/>
      </c>
    </row>
    <row r="971" spans="1:6" hidden="1" x14ac:dyDescent="0.25">
      <c r="A971" t="s">
        <v>1078</v>
      </c>
      <c r="B971" t="s">
        <v>1079</v>
      </c>
      <c r="C971" t="s">
        <v>1065</v>
      </c>
      <c r="D971" t="s">
        <v>1006</v>
      </c>
      <c r="E971">
        <v>284</v>
      </c>
      <c r="F971" t="str">
        <f>IFERROR(INDEX(corres_pbs_variables!$A$1:$B$100,MATCH(tab_pbs[[#This Row],[libelle_produit]],corres_pbs_variables!$B$1:$B$100,0),1),"")</f>
        <v/>
      </c>
    </row>
    <row r="972" spans="1:6" hidden="1" x14ac:dyDescent="0.25">
      <c r="A972" t="s">
        <v>1078</v>
      </c>
      <c r="B972" t="s">
        <v>1079</v>
      </c>
      <c r="C972" t="s">
        <v>1065</v>
      </c>
      <c r="D972" t="s">
        <v>1007</v>
      </c>
      <c r="E972">
        <v>284</v>
      </c>
      <c r="F972" t="str">
        <f>IFERROR(INDEX(corres_pbs_variables!$A$1:$B$100,MATCH(tab_pbs[[#This Row],[libelle_produit]],corres_pbs_variables!$B$1:$B$100,0),1),"")</f>
        <v/>
      </c>
    </row>
    <row r="973" spans="1:6" hidden="1" x14ac:dyDescent="0.25">
      <c r="A973" t="s">
        <v>1078</v>
      </c>
      <c r="B973" t="s">
        <v>1079</v>
      </c>
      <c r="C973" t="s">
        <v>1065</v>
      </c>
      <c r="D973" t="s">
        <v>1008</v>
      </c>
      <c r="E973">
        <v>284</v>
      </c>
      <c r="F973" t="str">
        <f>IFERROR(INDEX(corres_pbs_variables!$A$1:$B$100,MATCH(tab_pbs[[#This Row],[libelle_produit]],corres_pbs_variables!$B$1:$B$100,0),1),"")</f>
        <v/>
      </c>
    </row>
    <row r="974" spans="1:6" hidden="1" x14ac:dyDescent="0.25">
      <c r="A974" t="s">
        <v>1080</v>
      </c>
      <c r="B974" t="s">
        <v>1081</v>
      </c>
      <c r="C974" t="s">
        <v>1065</v>
      </c>
      <c r="D974" t="s">
        <v>983</v>
      </c>
      <c r="E974">
        <v>1924</v>
      </c>
      <c r="F974" t="str">
        <f>IFERROR(INDEX(corres_pbs_variables!$A$1:$B$100,MATCH(tab_pbs[[#This Row],[libelle_produit]],corres_pbs_variables!$B$1:$B$100,0),1),"")</f>
        <v/>
      </c>
    </row>
    <row r="975" spans="1:6" hidden="1" x14ac:dyDescent="0.25">
      <c r="A975" t="s">
        <v>1080</v>
      </c>
      <c r="B975" t="s">
        <v>1081</v>
      </c>
      <c r="C975" t="s">
        <v>1065</v>
      </c>
      <c r="D975" t="s">
        <v>984</v>
      </c>
      <c r="E975">
        <v>1924</v>
      </c>
      <c r="F975" t="str">
        <f>IFERROR(INDEX(corres_pbs_variables!$A$1:$B$100,MATCH(tab_pbs[[#This Row],[libelle_produit]],corres_pbs_variables!$B$1:$B$100,0),1),"")</f>
        <v/>
      </c>
    </row>
    <row r="976" spans="1:6" hidden="1" x14ac:dyDescent="0.25">
      <c r="A976" t="s">
        <v>1080</v>
      </c>
      <c r="B976" s="36" t="s">
        <v>1081</v>
      </c>
      <c r="C976" t="s">
        <v>1065</v>
      </c>
      <c r="D976" t="s">
        <v>985</v>
      </c>
      <c r="E976">
        <v>1924</v>
      </c>
      <c r="F976" t="str">
        <f>IFERROR(INDEX(corres_pbs_variables!$A$1:$B$100,MATCH(tab_pbs[[#This Row],[libelle_produit]],corres_pbs_variables!$B$1:$B$100,0),1),"")</f>
        <v/>
      </c>
    </row>
    <row r="977" spans="1:6" hidden="1" x14ac:dyDescent="0.25">
      <c r="A977" t="s">
        <v>1080</v>
      </c>
      <c r="B977" t="s">
        <v>1081</v>
      </c>
      <c r="C977" t="s">
        <v>1065</v>
      </c>
      <c r="D977" t="s">
        <v>986</v>
      </c>
      <c r="E977">
        <v>1924</v>
      </c>
      <c r="F977" t="str">
        <f>IFERROR(INDEX(corres_pbs_variables!$A$1:$B$100,MATCH(tab_pbs[[#This Row],[libelle_produit]],corres_pbs_variables!$B$1:$B$100,0),1),"")</f>
        <v/>
      </c>
    </row>
    <row r="978" spans="1:6" hidden="1" x14ac:dyDescent="0.25">
      <c r="A978" t="s">
        <v>1080</v>
      </c>
      <c r="B978" t="s">
        <v>1081</v>
      </c>
      <c r="C978" t="s">
        <v>1065</v>
      </c>
      <c r="D978" t="s">
        <v>987</v>
      </c>
      <c r="E978">
        <v>1924</v>
      </c>
      <c r="F978" t="str">
        <f>IFERROR(INDEX(corres_pbs_variables!$A$1:$B$100,MATCH(tab_pbs[[#This Row],[libelle_produit]],corres_pbs_variables!$B$1:$B$100,0),1),"")</f>
        <v/>
      </c>
    </row>
    <row r="979" spans="1:6" hidden="1" x14ac:dyDescent="0.25">
      <c r="A979" t="s">
        <v>1080</v>
      </c>
      <c r="B979" t="s">
        <v>1081</v>
      </c>
      <c r="C979" t="s">
        <v>1065</v>
      </c>
      <c r="D979" t="s">
        <v>988</v>
      </c>
      <c r="E979">
        <v>1924</v>
      </c>
      <c r="F979" t="str">
        <f>IFERROR(INDEX(corres_pbs_variables!$A$1:$B$100,MATCH(tab_pbs[[#This Row],[libelle_produit]],corres_pbs_variables!$B$1:$B$100,0),1),"")</f>
        <v/>
      </c>
    </row>
    <row r="980" spans="1:6" hidden="1" x14ac:dyDescent="0.25">
      <c r="A980" t="s">
        <v>1080</v>
      </c>
      <c r="B980" t="s">
        <v>1081</v>
      </c>
      <c r="C980" t="s">
        <v>1065</v>
      </c>
      <c r="D980" t="s">
        <v>989</v>
      </c>
      <c r="E980">
        <v>1924</v>
      </c>
      <c r="F980" t="str">
        <f>IFERROR(INDEX(corres_pbs_variables!$A$1:$B$100,MATCH(tab_pbs[[#This Row],[libelle_produit]],corres_pbs_variables!$B$1:$B$100,0),1),"")</f>
        <v/>
      </c>
    </row>
    <row r="981" spans="1:6" hidden="1" x14ac:dyDescent="0.25">
      <c r="A981" t="s">
        <v>1080</v>
      </c>
      <c r="B981" t="s">
        <v>1081</v>
      </c>
      <c r="C981" t="s">
        <v>1065</v>
      </c>
      <c r="D981" t="s">
        <v>990</v>
      </c>
      <c r="E981">
        <v>1924</v>
      </c>
      <c r="F981" t="str">
        <f>IFERROR(INDEX(corres_pbs_variables!$A$1:$B$100,MATCH(tab_pbs[[#This Row],[libelle_produit]],corres_pbs_variables!$B$1:$B$100,0),1),"")</f>
        <v/>
      </c>
    </row>
    <row r="982" spans="1:6" hidden="1" x14ac:dyDescent="0.25">
      <c r="A982" t="s">
        <v>1080</v>
      </c>
      <c r="B982" t="s">
        <v>1081</v>
      </c>
      <c r="C982" t="s">
        <v>1065</v>
      </c>
      <c r="D982" t="s">
        <v>991</v>
      </c>
      <c r="E982">
        <v>1924</v>
      </c>
      <c r="F982" t="str">
        <f>IFERROR(INDEX(corres_pbs_variables!$A$1:$B$100,MATCH(tab_pbs[[#This Row],[libelle_produit]],corres_pbs_variables!$B$1:$B$100,0),1),"")</f>
        <v/>
      </c>
    </row>
    <row r="983" spans="1:6" hidden="1" x14ac:dyDescent="0.25">
      <c r="A983" t="s">
        <v>1080</v>
      </c>
      <c r="B983" t="s">
        <v>1081</v>
      </c>
      <c r="C983" t="s">
        <v>1065</v>
      </c>
      <c r="D983" t="s">
        <v>992</v>
      </c>
      <c r="E983">
        <v>1924</v>
      </c>
      <c r="F983" t="str">
        <f>IFERROR(INDEX(corres_pbs_variables!$A$1:$B$100,MATCH(tab_pbs[[#This Row],[libelle_produit]],corres_pbs_variables!$B$1:$B$100,0),1),"")</f>
        <v/>
      </c>
    </row>
    <row r="984" spans="1:6" hidden="1" x14ac:dyDescent="0.25">
      <c r="A984" t="s">
        <v>1080</v>
      </c>
      <c r="B984" t="s">
        <v>1081</v>
      </c>
      <c r="C984" t="s">
        <v>1065</v>
      </c>
      <c r="D984" t="s">
        <v>993</v>
      </c>
      <c r="E984">
        <v>1924</v>
      </c>
      <c r="F984" t="str">
        <f>IFERROR(INDEX(corres_pbs_variables!$A$1:$B$100,MATCH(tab_pbs[[#This Row],[libelle_produit]],corres_pbs_variables!$B$1:$B$100,0),1),"")</f>
        <v/>
      </c>
    </row>
    <row r="985" spans="1:6" hidden="1" x14ac:dyDescent="0.25">
      <c r="A985" t="s">
        <v>1080</v>
      </c>
      <c r="B985" t="s">
        <v>1081</v>
      </c>
      <c r="C985" t="s">
        <v>1065</v>
      </c>
      <c r="D985" t="s">
        <v>994</v>
      </c>
      <c r="E985">
        <v>1924</v>
      </c>
      <c r="F985" t="str">
        <f>IFERROR(INDEX(corres_pbs_variables!$A$1:$B$100,MATCH(tab_pbs[[#This Row],[libelle_produit]],corres_pbs_variables!$B$1:$B$100,0),1),"")</f>
        <v/>
      </c>
    </row>
    <row r="986" spans="1:6" hidden="1" x14ac:dyDescent="0.25">
      <c r="A986" t="s">
        <v>1080</v>
      </c>
      <c r="B986" t="s">
        <v>1081</v>
      </c>
      <c r="C986" t="s">
        <v>1065</v>
      </c>
      <c r="D986" t="s">
        <v>995</v>
      </c>
      <c r="E986">
        <v>1924</v>
      </c>
      <c r="F986" t="str">
        <f>IFERROR(INDEX(corres_pbs_variables!$A$1:$B$100,MATCH(tab_pbs[[#This Row],[libelle_produit]],corres_pbs_variables!$B$1:$B$100,0),1),"")</f>
        <v/>
      </c>
    </row>
    <row r="987" spans="1:6" hidden="1" x14ac:dyDescent="0.25">
      <c r="A987" t="s">
        <v>1080</v>
      </c>
      <c r="B987" t="s">
        <v>1081</v>
      </c>
      <c r="C987" t="s">
        <v>1065</v>
      </c>
      <c r="D987" t="s">
        <v>996</v>
      </c>
      <c r="E987">
        <v>1924</v>
      </c>
      <c r="F987" t="str">
        <f>IFERROR(INDEX(corres_pbs_variables!$A$1:$B$100,MATCH(tab_pbs[[#This Row],[libelle_produit]],corres_pbs_variables!$B$1:$B$100,0),1),"")</f>
        <v/>
      </c>
    </row>
    <row r="988" spans="1:6" hidden="1" x14ac:dyDescent="0.25">
      <c r="A988" t="s">
        <v>1080</v>
      </c>
      <c r="B988" t="s">
        <v>1081</v>
      </c>
      <c r="C988" t="s">
        <v>1065</v>
      </c>
      <c r="D988" t="s">
        <v>997</v>
      </c>
      <c r="E988">
        <v>1924</v>
      </c>
      <c r="F988" t="str">
        <f>IFERROR(INDEX(corres_pbs_variables!$A$1:$B$100,MATCH(tab_pbs[[#This Row],[libelle_produit]],corres_pbs_variables!$B$1:$B$100,0),1),"")</f>
        <v/>
      </c>
    </row>
    <row r="989" spans="1:6" hidden="1" x14ac:dyDescent="0.25">
      <c r="A989" t="s">
        <v>1080</v>
      </c>
      <c r="B989" t="s">
        <v>1081</v>
      </c>
      <c r="C989" t="s">
        <v>1065</v>
      </c>
      <c r="D989" t="s">
        <v>998</v>
      </c>
      <c r="E989">
        <v>1924</v>
      </c>
      <c r="F989" t="str">
        <f>IFERROR(INDEX(corres_pbs_variables!$A$1:$B$100,MATCH(tab_pbs[[#This Row],[libelle_produit]],corres_pbs_variables!$B$1:$B$100,0),1),"")</f>
        <v/>
      </c>
    </row>
    <row r="990" spans="1:6" hidden="1" x14ac:dyDescent="0.25">
      <c r="A990" t="s">
        <v>1080</v>
      </c>
      <c r="B990" t="s">
        <v>1081</v>
      </c>
      <c r="C990" t="s">
        <v>1065</v>
      </c>
      <c r="D990" t="s">
        <v>999</v>
      </c>
      <c r="E990">
        <v>1924</v>
      </c>
      <c r="F990" t="str">
        <f>IFERROR(INDEX(corres_pbs_variables!$A$1:$B$100,MATCH(tab_pbs[[#This Row],[libelle_produit]],corres_pbs_variables!$B$1:$B$100,0),1),"")</f>
        <v/>
      </c>
    </row>
    <row r="991" spans="1:6" hidden="1" x14ac:dyDescent="0.25">
      <c r="A991" t="s">
        <v>1080</v>
      </c>
      <c r="B991" t="s">
        <v>1081</v>
      </c>
      <c r="C991" t="s">
        <v>1065</v>
      </c>
      <c r="D991" t="s">
        <v>1000</v>
      </c>
      <c r="E991">
        <v>1924</v>
      </c>
      <c r="F991" t="str">
        <f>IFERROR(INDEX(corres_pbs_variables!$A$1:$B$100,MATCH(tab_pbs[[#This Row],[libelle_produit]],corres_pbs_variables!$B$1:$B$100,0),1),"")</f>
        <v/>
      </c>
    </row>
    <row r="992" spans="1:6" hidden="1" x14ac:dyDescent="0.25">
      <c r="A992" t="s">
        <v>1080</v>
      </c>
      <c r="B992" t="s">
        <v>1081</v>
      </c>
      <c r="C992" t="s">
        <v>1065</v>
      </c>
      <c r="D992" t="s">
        <v>20</v>
      </c>
      <c r="E992">
        <v>1924</v>
      </c>
      <c r="F992" t="str">
        <f>IFERROR(INDEX(corres_pbs_variables!$A$1:$B$100,MATCH(tab_pbs[[#This Row],[libelle_produit]],corres_pbs_variables!$B$1:$B$100,0),1),"")</f>
        <v/>
      </c>
    </row>
    <row r="993" spans="1:6" hidden="1" x14ac:dyDescent="0.25">
      <c r="A993" t="s">
        <v>1080</v>
      </c>
      <c r="B993" t="s">
        <v>1081</v>
      </c>
      <c r="C993" t="s">
        <v>1065</v>
      </c>
      <c r="D993" t="s">
        <v>1001</v>
      </c>
      <c r="E993">
        <v>1870</v>
      </c>
      <c r="F993" t="str">
        <f>IFERROR(INDEX(corres_pbs_variables!$A$1:$B$100,MATCH(tab_pbs[[#This Row],[libelle_produit]],corres_pbs_variables!$B$1:$B$100,0),1),"")</f>
        <v/>
      </c>
    </row>
    <row r="994" spans="1:6" hidden="1" x14ac:dyDescent="0.25">
      <c r="A994" t="s">
        <v>1080</v>
      </c>
      <c r="B994" t="s">
        <v>1081</v>
      </c>
      <c r="C994" t="s">
        <v>1065</v>
      </c>
      <c r="D994" t="s">
        <v>1002</v>
      </c>
      <c r="E994">
        <v>1940</v>
      </c>
      <c r="F994" t="str">
        <f>IFERROR(INDEX(corres_pbs_variables!$A$1:$B$100,MATCH(tab_pbs[[#This Row],[libelle_produit]],corres_pbs_variables!$B$1:$B$100,0),1),"")</f>
        <v/>
      </c>
    </row>
    <row r="995" spans="1:6" hidden="1" x14ac:dyDescent="0.25">
      <c r="A995" t="s">
        <v>1080</v>
      </c>
      <c r="B995" t="s">
        <v>1081</v>
      </c>
      <c r="C995" t="s">
        <v>1065</v>
      </c>
      <c r="D995" t="s">
        <v>1003</v>
      </c>
      <c r="E995">
        <v>1924</v>
      </c>
      <c r="F995" t="str">
        <f>IFERROR(INDEX(corres_pbs_variables!$A$1:$B$100,MATCH(tab_pbs[[#This Row],[libelle_produit]],corres_pbs_variables!$B$1:$B$100,0),1),"")</f>
        <v/>
      </c>
    </row>
    <row r="996" spans="1:6" hidden="1" x14ac:dyDescent="0.25">
      <c r="A996" t="s">
        <v>1080</v>
      </c>
      <c r="B996" t="s">
        <v>1081</v>
      </c>
      <c r="C996" t="s">
        <v>1065</v>
      </c>
      <c r="D996" t="s">
        <v>1004</v>
      </c>
      <c r="E996">
        <v>268</v>
      </c>
      <c r="F996" t="str">
        <f>IFERROR(INDEX(corres_pbs_variables!$A$1:$B$100,MATCH(tab_pbs[[#This Row],[libelle_produit]],corres_pbs_variables!$B$1:$B$100,0),1),"")</f>
        <v/>
      </c>
    </row>
    <row r="997" spans="1:6" hidden="1" x14ac:dyDescent="0.25">
      <c r="A997" t="s">
        <v>1080</v>
      </c>
      <c r="B997" t="s">
        <v>1081</v>
      </c>
      <c r="C997" t="s">
        <v>1065</v>
      </c>
      <c r="D997" t="s">
        <v>1005</v>
      </c>
      <c r="E997">
        <v>268</v>
      </c>
      <c r="F997" t="str">
        <f>IFERROR(INDEX(corres_pbs_variables!$A$1:$B$100,MATCH(tab_pbs[[#This Row],[libelle_produit]],corres_pbs_variables!$B$1:$B$100,0),1),"")</f>
        <v/>
      </c>
    </row>
    <row r="998" spans="1:6" hidden="1" x14ac:dyDescent="0.25">
      <c r="A998" t="s">
        <v>1080</v>
      </c>
      <c r="B998" t="s">
        <v>1081</v>
      </c>
      <c r="C998" t="s">
        <v>1065</v>
      </c>
      <c r="D998" t="s">
        <v>1006</v>
      </c>
      <c r="E998">
        <v>268</v>
      </c>
      <c r="F998" t="str">
        <f>IFERROR(INDEX(corres_pbs_variables!$A$1:$B$100,MATCH(tab_pbs[[#This Row],[libelle_produit]],corres_pbs_variables!$B$1:$B$100,0),1),"")</f>
        <v/>
      </c>
    </row>
    <row r="999" spans="1:6" hidden="1" x14ac:dyDescent="0.25">
      <c r="A999" t="s">
        <v>1080</v>
      </c>
      <c r="B999" t="s">
        <v>1081</v>
      </c>
      <c r="C999" t="s">
        <v>1065</v>
      </c>
      <c r="D999" t="s">
        <v>1007</v>
      </c>
      <c r="E999">
        <v>268</v>
      </c>
      <c r="F999" t="str">
        <f>IFERROR(INDEX(corres_pbs_variables!$A$1:$B$100,MATCH(tab_pbs[[#This Row],[libelle_produit]],corres_pbs_variables!$B$1:$B$100,0),1),"")</f>
        <v/>
      </c>
    </row>
    <row r="1000" spans="1:6" hidden="1" x14ac:dyDescent="0.25">
      <c r="A1000" t="s">
        <v>1080</v>
      </c>
      <c r="B1000" t="s">
        <v>1081</v>
      </c>
      <c r="C1000" t="s">
        <v>1065</v>
      </c>
      <c r="D1000" t="s">
        <v>1008</v>
      </c>
      <c r="E1000">
        <v>268</v>
      </c>
      <c r="F1000" t="str">
        <f>IFERROR(INDEX(corres_pbs_variables!$A$1:$B$100,MATCH(tab_pbs[[#This Row],[libelle_produit]],corres_pbs_variables!$B$1:$B$100,0),1),"")</f>
        <v/>
      </c>
    </row>
    <row r="1001" spans="1:6" hidden="1" x14ac:dyDescent="0.25">
      <c r="A1001" t="s">
        <v>1082</v>
      </c>
      <c r="B1001" t="s">
        <v>1083</v>
      </c>
      <c r="C1001" t="s">
        <v>1065</v>
      </c>
      <c r="D1001" t="s">
        <v>983</v>
      </c>
      <c r="E1001">
        <v>1402</v>
      </c>
      <c r="F1001" t="str">
        <f>IFERROR(INDEX(corres_pbs_variables!$A$1:$B$100,MATCH(tab_pbs[[#This Row],[libelle_produit]],corres_pbs_variables!$B$1:$B$100,0),1),"")</f>
        <v>sau_semences_hors_cop</v>
      </c>
    </row>
    <row r="1002" spans="1:6" hidden="1" x14ac:dyDescent="0.25">
      <c r="A1002" t="s">
        <v>1082</v>
      </c>
      <c r="B1002" t="s">
        <v>1083</v>
      </c>
      <c r="C1002" t="s">
        <v>1065</v>
      </c>
      <c r="D1002" t="s">
        <v>984</v>
      </c>
      <c r="E1002">
        <v>1478</v>
      </c>
      <c r="F1002" t="str">
        <f>IFERROR(INDEX(corres_pbs_variables!$A$1:$B$100,MATCH(tab_pbs[[#This Row],[libelle_produit]],corres_pbs_variables!$B$1:$B$100,0),1),"")</f>
        <v>sau_semences_hors_cop</v>
      </c>
    </row>
    <row r="1003" spans="1:6" hidden="1" x14ac:dyDescent="0.25">
      <c r="A1003" t="s">
        <v>1082</v>
      </c>
      <c r="B1003" t="s">
        <v>1083</v>
      </c>
      <c r="C1003" t="s">
        <v>1065</v>
      </c>
      <c r="D1003" t="s">
        <v>985</v>
      </c>
      <c r="E1003">
        <v>1343</v>
      </c>
      <c r="F1003" t="str">
        <f>IFERROR(INDEX(corres_pbs_variables!$A$1:$B$100,MATCH(tab_pbs[[#This Row],[libelle_produit]],corres_pbs_variables!$B$1:$B$100,0),1),"")</f>
        <v>sau_semences_hors_cop</v>
      </c>
    </row>
    <row r="1004" spans="1:6" hidden="1" x14ac:dyDescent="0.25">
      <c r="A1004" t="s">
        <v>1082</v>
      </c>
      <c r="B1004" t="s">
        <v>1083</v>
      </c>
      <c r="C1004" t="s">
        <v>1065</v>
      </c>
      <c r="D1004" t="s">
        <v>986</v>
      </c>
      <c r="E1004">
        <v>757</v>
      </c>
      <c r="F1004" t="str">
        <f>IFERROR(INDEX(corres_pbs_variables!$A$1:$B$100,MATCH(tab_pbs[[#This Row],[libelle_produit]],corres_pbs_variables!$B$1:$B$100,0),1),"")</f>
        <v>sau_semences_hors_cop</v>
      </c>
    </row>
    <row r="1005" spans="1:6" hidden="1" x14ac:dyDescent="0.25">
      <c r="A1005" t="s">
        <v>1082</v>
      </c>
      <c r="B1005" t="s">
        <v>1083</v>
      </c>
      <c r="C1005" t="s">
        <v>1065</v>
      </c>
      <c r="D1005" t="s">
        <v>987</v>
      </c>
      <c r="E1005">
        <v>2384</v>
      </c>
      <c r="F1005" t="str">
        <f>IFERROR(INDEX(corres_pbs_variables!$A$1:$B$100,MATCH(tab_pbs[[#This Row],[libelle_produit]],corres_pbs_variables!$B$1:$B$100,0),1),"")</f>
        <v>sau_semences_hors_cop</v>
      </c>
    </row>
    <row r="1006" spans="1:6" hidden="1" x14ac:dyDescent="0.25">
      <c r="A1006" t="s">
        <v>1082</v>
      </c>
      <c r="B1006" t="s">
        <v>1083</v>
      </c>
      <c r="C1006" t="s">
        <v>1065</v>
      </c>
      <c r="D1006" t="s">
        <v>988</v>
      </c>
      <c r="E1006">
        <v>1254</v>
      </c>
      <c r="F1006" t="str">
        <f>IFERROR(INDEX(corres_pbs_variables!$A$1:$B$100,MATCH(tab_pbs[[#This Row],[libelle_produit]],corres_pbs_variables!$B$1:$B$100,0),1),"")</f>
        <v>sau_semences_hors_cop</v>
      </c>
    </row>
    <row r="1007" spans="1:6" hidden="1" x14ac:dyDescent="0.25">
      <c r="A1007" t="s">
        <v>1082</v>
      </c>
      <c r="B1007" t="s">
        <v>1083</v>
      </c>
      <c r="C1007" t="s">
        <v>1065</v>
      </c>
      <c r="D1007" t="s">
        <v>989</v>
      </c>
      <c r="E1007">
        <v>1643</v>
      </c>
      <c r="F1007" t="str">
        <f>IFERROR(INDEX(corres_pbs_variables!$A$1:$B$100,MATCH(tab_pbs[[#This Row],[libelle_produit]],corres_pbs_variables!$B$1:$B$100,0),1),"")</f>
        <v>sau_semences_hors_cop</v>
      </c>
    </row>
    <row r="1008" spans="1:6" hidden="1" x14ac:dyDescent="0.25">
      <c r="A1008" t="s">
        <v>1082</v>
      </c>
      <c r="B1008" t="s">
        <v>1083</v>
      </c>
      <c r="C1008" t="s">
        <v>1065</v>
      </c>
      <c r="D1008" t="s">
        <v>990</v>
      </c>
      <c r="E1008">
        <v>1008</v>
      </c>
      <c r="F1008" t="str">
        <f>IFERROR(INDEX(corres_pbs_variables!$A$1:$B$100,MATCH(tab_pbs[[#This Row],[libelle_produit]],corres_pbs_variables!$B$1:$B$100,0),1),"")</f>
        <v>sau_semences_hors_cop</v>
      </c>
    </row>
    <row r="1009" spans="1:6" hidden="1" x14ac:dyDescent="0.25">
      <c r="A1009" t="s">
        <v>1082</v>
      </c>
      <c r="B1009" t="s">
        <v>1083</v>
      </c>
      <c r="C1009" t="s">
        <v>1065</v>
      </c>
      <c r="D1009" t="s">
        <v>991</v>
      </c>
      <c r="E1009">
        <v>1600</v>
      </c>
      <c r="F1009" t="str">
        <f>IFERROR(INDEX(corres_pbs_variables!$A$1:$B$100,MATCH(tab_pbs[[#This Row],[libelle_produit]],corres_pbs_variables!$B$1:$B$100,0),1),"")</f>
        <v>sau_semences_hors_cop</v>
      </c>
    </row>
    <row r="1010" spans="1:6" hidden="1" x14ac:dyDescent="0.25">
      <c r="A1010" t="s">
        <v>1082</v>
      </c>
      <c r="B1010" t="s">
        <v>1083</v>
      </c>
      <c r="C1010" t="s">
        <v>1065</v>
      </c>
      <c r="D1010" t="s">
        <v>992</v>
      </c>
      <c r="E1010">
        <v>3120</v>
      </c>
      <c r="F1010" t="str">
        <f>IFERROR(INDEX(corres_pbs_variables!$A$1:$B$100,MATCH(tab_pbs[[#This Row],[libelle_produit]],corres_pbs_variables!$B$1:$B$100,0),1),"")</f>
        <v>sau_semences_hors_cop</v>
      </c>
    </row>
    <row r="1011" spans="1:6" hidden="1" x14ac:dyDescent="0.25">
      <c r="A1011" t="s">
        <v>1082</v>
      </c>
      <c r="B1011" t="s">
        <v>1083</v>
      </c>
      <c r="C1011" t="s">
        <v>1065</v>
      </c>
      <c r="D1011" t="s">
        <v>993</v>
      </c>
      <c r="E1011">
        <v>1137</v>
      </c>
      <c r="F1011" t="str">
        <f>IFERROR(INDEX(corres_pbs_variables!$A$1:$B$100,MATCH(tab_pbs[[#This Row],[libelle_produit]],corres_pbs_variables!$B$1:$B$100,0),1),"")</f>
        <v>sau_semences_hors_cop</v>
      </c>
    </row>
    <row r="1012" spans="1:6" hidden="1" x14ac:dyDescent="0.25">
      <c r="A1012" t="s">
        <v>1082</v>
      </c>
      <c r="B1012" t="s">
        <v>1083</v>
      </c>
      <c r="C1012" t="s">
        <v>1065</v>
      </c>
      <c r="D1012" t="s">
        <v>994</v>
      </c>
      <c r="E1012">
        <v>2079</v>
      </c>
      <c r="F1012" t="str">
        <f>IFERROR(INDEX(corres_pbs_variables!$A$1:$B$100,MATCH(tab_pbs[[#This Row],[libelle_produit]],corres_pbs_variables!$B$1:$B$100,0),1),"")</f>
        <v>sau_semences_hors_cop</v>
      </c>
    </row>
    <row r="1013" spans="1:6" hidden="1" x14ac:dyDescent="0.25">
      <c r="A1013" t="s">
        <v>1082</v>
      </c>
      <c r="B1013" t="s">
        <v>1083</v>
      </c>
      <c r="C1013" t="s">
        <v>1065</v>
      </c>
      <c r="D1013" t="s">
        <v>995</v>
      </c>
      <c r="E1013">
        <v>2960</v>
      </c>
      <c r="F1013" t="str">
        <f>IFERROR(INDEX(corres_pbs_variables!$A$1:$B$100,MATCH(tab_pbs[[#This Row],[libelle_produit]],corres_pbs_variables!$B$1:$B$100,0),1),"")</f>
        <v>sau_semences_hors_cop</v>
      </c>
    </row>
    <row r="1014" spans="1:6" hidden="1" x14ac:dyDescent="0.25">
      <c r="A1014" t="s">
        <v>1082</v>
      </c>
      <c r="B1014" t="s">
        <v>1083</v>
      </c>
      <c r="C1014" t="s">
        <v>1065</v>
      </c>
      <c r="D1014" t="s">
        <v>996</v>
      </c>
      <c r="E1014">
        <v>1690</v>
      </c>
      <c r="F1014" t="str">
        <f>IFERROR(INDEX(corres_pbs_variables!$A$1:$B$100,MATCH(tab_pbs[[#This Row],[libelle_produit]],corres_pbs_variables!$B$1:$B$100,0),1),"")</f>
        <v>sau_semences_hors_cop</v>
      </c>
    </row>
    <row r="1015" spans="1:6" hidden="1" x14ac:dyDescent="0.25">
      <c r="A1015" t="s">
        <v>1082</v>
      </c>
      <c r="B1015" t="s">
        <v>1083</v>
      </c>
      <c r="C1015" t="s">
        <v>1065</v>
      </c>
      <c r="D1015" t="s">
        <v>997</v>
      </c>
      <c r="E1015">
        <v>5939</v>
      </c>
      <c r="F1015" t="str">
        <f>IFERROR(INDEX(corres_pbs_variables!$A$1:$B$100,MATCH(tab_pbs[[#This Row],[libelle_produit]],corres_pbs_variables!$B$1:$B$100,0),1),"")</f>
        <v>sau_semences_hors_cop</v>
      </c>
    </row>
    <row r="1016" spans="1:6" hidden="1" x14ac:dyDescent="0.25">
      <c r="A1016" t="s">
        <v>1082</v>
      </c>
      <c r="B1016" t="s">
        <v>1083</v>
      </c>
      <c r="C1016" t="s">
        <v>1065</v>
      </c>
      <c r="D1016" t="s">
        <v>998</v>
      </c>
      <c r="E1016">
        <v>3208</v>
      </c>
      <c r="F1016" t="str">
        <f>IFERROR(INDEX(corres_pbs_variables!$A$1:$B$100,MATCH(tab_pbs[[#This Row],[libelle_produit]],corres_pbs_variables!$B$1:$B$100,0),1),"")</f>
        <v>sau_semences_hors_cop</v>
      </c>
    </row>
    <row r="1017" spans="1:6" hidden="1" x14ac:dyDescent="0.25">
      <c r="A1017" t="s">
        <v>1082</v>
      </c>
      <c r="B1017" t="s">
        <v>1083</v>
      </c>
      <c r="C1017" t="s">
        <v>1065</v>
      </c>
      <c r="D1017" t="s">
        <v>999</v>
      </c>
      <c r="E1017">
        <v>1434</v>
      </c>
      <c r="F1017" t="str">
        <f>IFERROR(INDEX(corres_pbs_variables!$A$1:$B$100,MATCH(tab_pbs[[#This Row],[libelle_produit]],corres_pbs_variables!$B$1:$B$100,0),1),"")</f>
        <v>sau_semences_hors_cop</v>
      </c>
    </row>
    <row r="1018" spans="1:6" hidden="1" x14ac:dyDescent="0.25">
      <c r="A1018" t="s">
        <v>1082</v>
      </c>
      <c r="B1018" t="s">
        <v>1083</v>
      </c>
      <c r="C1018" t="s">
        <v>1065</v>
      </c>
      <c r="D1018" t="s">
        <v>1000</v>
      </c>
      <c r="E1018">
        <v>6117</v>
      </c>
      <c r="F1018" t="str">
        <f>IFERROR(INDEX(corres_pbs_variables!$A$1:$B$100,MATCH(tab_pbs[[#This Row],[libelle_produit]],corres_pbs_variables!$B$1:$B$100,0),1),"")</f>
        <v>sau_semences_hors_cop</v>
      </c>
    </row>
    <row r="1019" spans="1:6" hidden="1" x14ac:dyDescent="0.25">
      <c r="A1019" t="s">
        <v>1082</v>
      </c>
      <c r="B1019" t="s">
        <v>1083</v>
      </c>
      <c r="C1019" t="s">
        <v>1065</v>
      </c>
      <c r="D1019" t="s">
        <v>20</v>
      </c>
      <c r="E1019">
        <v>4331</v>
      </c>
      <c r="F1019" t="str">
        <f>IFERROR(INDEX(corres_pbs_variables!$A$1:$B$100,MATCH(tab_pbs[[#This Row],[libelle_produit]],corres_pbs_variables!$B$1:$B$100,0),1),"")</f>
        <v>sau_semences_hors_cop</v>
      </c>
    </row>
    <row r="1020" spans="1:6" hidden="1" x14ac:dyDescent="0.25">
      <c r="A1020" t="s">
        <v>1082</v>
      </c>
      <c r="B1020" t="s">
        <v>1083</v>
      </c>
      <c r="C1020" t="s">
        <v>1065</v>
      </c>
      <c r="D1020" t="s">
        <v>1001</v>
      </c>
      <c r="E1020">
        <v>2968</v>
      </c>
      <c r="F1020" t="str">
        <f>IFERROR(INDEX(corres_pbs_variables!$A$1:$B$100,MATCH(tab_pbs[[#This Row],[libelle_produit]],corres_pbs_variables!$B$1:$B$100,0),1),"")</f>
        <v>sau_semences_hors_cop</v>
      </c>
    </row>
    <row r="1021" spans="1:6" hidden="1" x14ac:dyDescent="0.25">
      <c r="A1021" t="s">
        <v>1082</v>
      </c>
      <c r="B1021" t="s">
        <v>1083</v>
      </c>
      <c r="C1021" t="s">
        <v>1065</v>
      </c>
      <c r="D1021" t="s">
        <v>1002</v>
      </c>
      <c r="E1021">
        <v>3995</v>
      </c>
      <c r="F1021" t="str">
        <f>IFERROR(INDEX(corres_pbs_variables!$A$1:$B$100,MATCH(tab_pbs[[#This Row],[libelle_produit]],corres_pbs_variables!$B$1:$B$100,0),1),"")</f>
        <v>sau_semences_hors_cop</v>
      </c>
    </row>
    <row r="1022" spans="1:6" hidden="1" x14ac:dyDescent="0.25">
      <c r="A1022" t="s">
        <v>1082</v>
      </c>
      <c r="B1022" t="s">
        <v>1083</v>
      </c>
      <c r="C1022" t="s">
        <v>1065</v>
      </c>
      <c r="D1022" t="s">
        <v>1003</v>
      </c>
      <c r="E1022">
        <v>2179</v>
      </c>
      <c r="F1022" t="str">
        <f>IFERROR(INDEX(corres_pbs_variables!$A$1:$B$100,MATCH(tab_pbs[[#This Row],[libelle_produit]],corres_pbs_variables!$B$1:$B$100,0),1),"")</f>
        <v>sau_semences_hors_cop</v>
      </c>
    </row>
    <row r="1023" spans="1:6" hidden="1" x14ac:dyDescent="0.25">
      <c r="A1023" t="s">
        <v>1082</v>
      </c>
      <c r="B1023" t="s">
        <v>1083</v>
      </c>
      <c r="C1023" t="s">
        <v>1065</v>
      </c>
      <c r="D1023" t="s">
        <v>1004</v>
      </c>
      <c r="E1023">
        <v>2179</v>
      </c>
      <c r="F1023" t="str">
        <f>IFERROR(INDEX(corres_pbs_variables!$A$1:$B$100,MATCH(tab_pbs[[#This Row],[libelle_produit]],corres_pbs_variables!$B$1:$B$100,0),1),"")</f>
        <v>sau_semences_hors_cop</v>
      </c>
    </row>
    <row r="1024" spans="1:6" hidden="1" x14ac:dyDescent="0.25">
      <c r="A1024" t="s">
        <v>1082</v>
      </c>
      <c r="B1024" t="s">
        <v>1083</v>
      </c>
      <c r="C1024" t="s">
        <v>1065</v>
      </c>
      <c r="D1024" t="s">
        <v>1005</v>
      </c>
      <c r="E1024">
        <v>2179</v>
      </c>
      <c r="F1024" t="str">
        <f>IFERROR(INDEX(corres_pbs_variables!$A$1:$B$100,MATCH(tab_pbs[[#This Row],[libelle_produit]],corres_pbs_variables!$B$1:$B$100,0),1),"")</f>
        <v>sau_semences_hors_cop</v>
      </c>
    </row>
    <row r="1025" spans="1:6" hidden="1" x14ac:dyDescent="0.25">
      <c r="A1025" t="s">
        <v>1082</v>
      </c>
      <c r="B1025" t="s">
        <v>1083</v>
      </c>
      <c r="C1025" t="s">
        <v>1065</v>
      </c>
      <c r="D1025" t="s">
        <v>1006</v>
      </c>
      <c r="E1025">
        <v>2179</v>
      </c>
      <c r="F1025" t="str">
        <f>IFERROR(INDEX(corres_pbs_variables!$A$1:$B$100,MATCH(tab_pbs[[#This Row],[libelle_produit]],corres_pbs_variables!$B$1:$B$100,0),1),"")</f>
        <v>sau_semences_hors_cop</v>
      </c>
    </row>
    <row r="1026" spans="1:6" hidden="1" x14ac:dyDescent="0.25">
      <c r="A1026" t="s">
        <v>1082</v>
      </c>
      <c r="B1026" t="s">
        <v>1083</v>
      </c>
      <c r="C1026" t="s">
        <v>1065</v>
      </c>
      <c r="D1026" t="s">
        <v>1007</v>
      </c>
      <c r="E1026">
        <v>2179</v>
      </c>
      <c r="F1026" t="str">
        <f>IFERROR(INDEX(corres_pbs_variables!$A$1:$B$100,MATCH(tab_pbs[[#This Row],[libelle_produit]],corres_pbs_variables!$B$1:$B$100,0),1),"")</f>
        <v>sau_semences_hors_cop</v>
      </c>
    </row>
    <row r="1027" spans="1:6" hidden="1" x14ac:dyDescent="0.25">
      <c r="A1027" t="s">
        <v>1082</v>
      </c>
      <c r="B1027" t="s">
        <v>1083</v>
      </c>
      <c r="C1027" t="s">
        <v>1065</v>
      </c>
      <c r="D1027" t="s">
        <v>1008</v>
      </c>
      <c r="E1027">
        <v>2179</v>
      </c>
      <c r="F1027" t="str">
        <f>IFERROR(INDEX(corres_pbs_variables!$A$1:$B$100,MATCH(tab_pbs[[#This Row],[libelle_produit]],corres_pbs_variables!$B$1:$B$100,0),1),"")</f>
        <v>sau_semences_hors_cop</v>
      </c>
    </row>
    <row r="1028" spans="1:6" hidden="1" x14ac:dyDescent="0.25">
      <c r="A1028" t="s">
        <v>1084</v>
      </c>
      <c r="B1028" t="s">
        <v>1085</v>
      </c>
      <c r="C1028" t="s">
        <v>1065</v>
      </c>
      <c r="D1028" t="s">
        <v>983</v>
      </c>
      <c r="E1028">
        <v>14753</v>
      </c>
      <c r="F1028" t="str">
        <f>IFERROR(INDEX(corres_pbs_variables!$A$1:$B$100,MATCH(tab_pbs[[#This Row],[libelle_produit]],corres_pbs_variables!$B$1:$B$100,0),1),"")</f>
        <v/>
      </c>
    </row>
    <row r="1029" spans="1:6" hidden="1" x14ac:dyDescent="0.25">
      <c r="A1029" t="s">
        <v>1084</v>
      </c>
      <c r="B1029" t="s">
        <v>1085</v>
      </c>
      <c r="C1029" t="s">
        <v>1065</v>
      </c>
      <c r="D1029" t="s">
        <v>984</v>
      </c>
      <c r="E1029">
        <v>13069</v>
      </c>
      <c r="F1029" t="str">
        <f>IFERROR(INDEX(corres_pbs_variables!$A$1:$B$100,MATCH(tab_pbs[[#This Row],[libelle_produit]],corres_pbs_variables!$B$1:$B$100,0),1),"")</f>
        <v/>
      </c>
    </row>
    <row r="1030" spans="1:6" hidden="1" x14ac:dyDescent="0.25">
      <c r="A1030" t="s">
        <v>1084</v>
      </c>
      <c r="B1030" t="s">
        <v>1085</v>
      </c>
      <c r="C1030" t="s">
        <v>1065</v>
      </c>
      <c r="D1030" t="s">
        <v>985</v>
      </c>
      <c r="E1030">
        <v>14240</v>
      </c>
      <c r="F1030" t="str">
        <f>IFERROR(INDEX(corres_pbs_variables!$A$1:$B$100,MATCH(tab_pbs[[#This Row],[libelle_produit]],corres_pbs_variables!$B$1:$B$100,0),1),"")</f>
        <v/>
      </c>
    </row>
    <row r="1031" spans="1:6" hidden="1" x14ac:dyDescent="0.25">
      <c r="A1031" t="s">
        <v>1084</v>
      </c>
      <c r="B1031" t="s">
        <v>1085</v>
      </c>
      <c r="C1031" t="s">
        <v>1065</v>
      </c>
      <c r="D1031" t="s">
        <v>986</v>
      </c>
      <c r="E1031">
        <v>5145</v>
      </c>
      <c r="F1031" t="str">
        <f>IFERROR(INDEX(corres_pbs_variables!$A$1:$B$100,MATCH(tab_pbs[[#This Row],[libelle_produit]],corres_pbs_variables!$B$1:$B$100,0),1),"")</f>
        <v/>
      </c>
    </row>
    <row r="1032" spans="1:6" hidden="1" x14ac:dyDescent="0.25">
      <c r="A1032" t="s">
        <v>1084</v>
      </c>
      <c r="B1032" t="s">
        <v>1085</v>
      </c>
      <c r="C1032" t="s">
        <v>1065</v>
      </c>
      <c r="D1032" t="s">
        <v>987</v>
      </c>
      <c r="E1032">
        <v>18736</v>
      </c>
      <c r="F1032" t="str">
        <f>IFERROR(INDEX(corres_pbs_variables!$A$1:$B$100,MATCH(tab_pbs[[#This Row],[libelle_produit]],corres_pbs_variables!$B$1:$B$100,0),1),"")</f>
        <v/>
      </c>
    </row>
    <row r="1033" spans="1:6" hidden="1" x14ac:dyDescent="0.25">
      <c r="A1033" t="s">
        <v>1084</v>
      </c>
      <c r="B1033" t="s">
        <v>1085</v>
      </c>
      <c r="C1033" t="s">
        <v>1065</v>
      </c>
      <c r="D1033" t="s">
        <v>988</v>
      </c>
      <c r="E1033">
        <v>3013</v>
      </c>
      <c r="F1033" t="str">
        <f>IFERROR(INDEX(corres_pbs_variables!$A$1:$B$100,MATCH(tab_pbs[[#This Row],[libelle_produit]],corres_pbs_variables!$B$1:$B$100,0),1),"")</f>
        <v/>
      </c>
    </row>
    <row r="1034" spans="1:6" hidden="1" x14ac:dyDescent="0.25">
      <c r="A1034" t="s">
        <v>1084</v>
      </c>
      <c r="B1034" t="s">
        <v>1085</v>
      </c>
      <c r="C1034" t="s">
        <v>1065</v>
      </c>
      <c r="D1034" t="s">
        <v>989</v>
      </c>
      <c r="E1034">
        <v>6512</v>
      </c>
      <c r="F1034" t="str">
        <f>IFERROR(INDEX(corres_pbs_variables!$A$1:$B$100,MATCH(tab_pbs[[#This Row],[libelle_produit]],corres_pbs_variables!$B$1:$B$100,0),1),"")</f>
        <v/>
      </c>
    </row>
    <row r="1035" spans="1:6" hidden="1" x14ac:dyDescent="0.25">
      <c r="A1035" t="s">
        <v>1084</v>
      </c>
      <c r="B1035" t="s">
        <v>1085</v>
      </c>
      <c r="C1035" t="s">
        <v>1065</v>
      </c>
      <c r="D1035" t="s">
        <v>990</v>
      </c>
      <c r="E1035">
        <v>20497</v>
      </c>
      <c r="F1035" t="str">
        <f>IFERROR(INDEX(corres_pbs_variables!$A$1:$B$100,MATCH(tab_pbs[[#This Row],[libelle_produit]],corres_pbs_variables!$B$1:$B$100,0),1),"")</f>
        <v/>
      </c>
    </row>
    <row r="1036" spans="1:6" hidden="1" x14ac:dyDescent="0.25">
      <c r="A1036" t="s">
        <v>1084</v>
      </c>
      <c r="B1036" t="s">
        <v>1085</v>
      </c>
      <c r="C1036" t="s">
        <v>1065</v>
      </c>
      <c r="D1036" t="s">
        <v>991</v>
      </c>
      <c r="E1036">
        <v>11383</v>
      </c>
      <c r="F1036" t="str">
        <f>IFERROR(INDEX(corres_pbs_variables!$A$1:$B$100,MATCH(tab_pbs[[#This Row],[libelle_produit]],corres_pbs_variables!$B$1:$B$100,0),1),"")</f>
        <v/>
      </c>
    </row>
    <row r="1037" spans="1:6" hidden="1" x14ac:dyDescent="0.25">
      <c r="A1037" t="s">
        <v>1084</v>
      </c>
      <c r="B1037" t="s">
        <v>1085</v>
      </c>
      <c r="C1037" t="s">
        <v>1065</v>
      </c>
      <c r="D1037" t="s">
        <v>992</v>
      </c>
      <c r="E1037">
        <v>13383</v>
      </c>
      <c r="F1037" t="str">
        <f>IFERROR(INDEX(corres_pbs_variables!$A$1:$B$100,MATCH(tab_pbs[[#This Row],[libelle_produit]],corres_pbs_variables!$B$1:$B$100,0),1),"")</f>
        <v/>
      </c>
    </row>
    <row r="1038" spans="1:6" hidden="1" x14ac:dyDescent="0.25">
      <c r="A1038" t="s">
        <v>1084</v>
      </c>
      <c r="B1038" t="s">
        <v>1085</v>
      </c>
      <c r="C1038" t="s">
        <v>1065</v>
      </c>
      <c r="D1038" t="s">
        <v>993</v>
      </c>
      <c r="E1038">
        <v>8447</v>
      </c>
      <c r="F1038" t="str">
        <f>IFERROR(INDEX(corres_pbs_variables!$A$1:$B$100,MATCH(tab_pbs[[#This Row],[libelle_produit]],corres_pbs_variables!$B$1:$B$100,0),1),"")</f>
        <v/>
      </c>
    </row>
    <row r="1039" spans="1:6" hidden="1" x14ac:dyDescent="0.25">
      <c r="A1039" t="s">
        <v>1084</v>
      </c>
      <c r="B1039" t="s">
        <v>1085</v>
      </c>
      <c r="C1039" t="s">
        <v>1065</v>
      </c>
      <c r="D1039" t="s">
        <v>994</v>
      </c>
      <c r="E1039">
        <v>18172</v>
      </c>
      <c r="F1039" t="str">
        <f>IFERROR(INDEX(corres_pbs_variables!$A$1:$B$100,MATCH(tab_pbs[[#This Row],[libelle_produit]],corres_pbs_variables!$B$1:$B$100,0),1),"")</f>
        <v/>
      </c>
    </row>
    <row r="1040" spans="1:6" hidden="1" x14ac:dyDescent="0.25">
      <c r="A1040" t="s">
        <v>1084</v>
      </c>
      <c r="B1040" t="s">
        <v>1085</v>
      </c>
      <c r="C1040" t="s">
        <v>1065</v>
      </c>
      <c r="D1040" t="s">
        <v>995</v>
      </c>
      <c r="E1040">
        <v>5031</v>
      </c>
      <c r="F1040" t="str">
        <f>IFERROR(INDEX(corres_pbs_variables!$A$1:$B$100,MATCH(tab_pbs[[#This Row],[libelle_produit]],corres_pbs_variables!$B$1:$B$100,0),1),"")</f>
        <v/>
      </c>
    </row>
    <row r="1041" spans="1:6" hidden="1" x14ac:dyDescent="0.25">
      <c r="A1041" t="s">
        <v>1084</v>
      </c>
      <c r="B1041" t="s">
        <v>1085</v>
      </c>
      <c r="C1041" t="s">
        <v>1065</v>
      </c>
      <c r="D1041" t="s">
        <v>996</v>
      </c>
      <c r="E1041">
        <v>12579</v>
      </c>
      <c r="F1041" t="str">
        <f>IFERROR(INDEX(corres_pbs_variables!$A$1:$B$100,MATCH(tab_pbs[[#This Row],[libelle_produit]],corres_pbs_variables!$B$1:$B$100,0),1),"")</f>
        <v/>
      </c>
    </row>
    <row r="1042" spans="1:6" hidden="1" x14ac:dyDescent="0.25">
      <c r="A1042" t="s">
        <v>1084</v>
      </c>
      <c r="B1042" t="s">
        <v>1085</v>
      </c>
      <c r="C1042" t="s">
        <v>1065</v>
      </c>
      <c r="D1042" t="s">
        <v>997</v>
      </c>
      <c r="E1042">
        <v>15233</v>
      </c>
      <c r="F1042" t="str">
        <f>IFERROR(INDEX(corres_pbs_variables!$A$1:$B$100,MATCH(tab_pbs[[#This Row],[libelle_produit]],corres_pbs_variables!$B$1:$B$100,0),1),"")</f>
        <v/>
      </c>
    </row>
    <row r="1043" spans="1:6" hidden="1" x14ac:dyDescent="0.25">
      <c r="A1043" t="s">
        <v>1084</v>
      </c>
      <c r="B1043" t="s">
        <v>1085</v>
      </c>
      <c r="C1043" t="s">
        <v>1065</v>
      </c>
      <c r="D1043" t="s">
        <v>998</v>
      </c>
      <c r="E1043">
        <v>15269</v>
      </c>
      <c r="F1043" t="str">
        <f>IFERROR(INDEX(corres_pbs_variables!$A$1:$B$100,MATCH(tab_pbs[[#This Row],[libelle_produit]],corres_pbs_variables!$B$1:$B$100,0),1),"")</f>
        <v/>
      </c>
    </row>
    <row r="1044" spans="1:6" hidden="1" x14ac:dyDescent="0.25">
      <c r="A1044" t="s">
        <v>1084</v>
      </c>
      <c r="B1044" t="s">
        <v>1085</v>
      </c>
      <c r="C1044" t="s">
        <v>1065</v>
      </c>
      <c r="D1044" t="s">
        <v>999</v>
      </c>
      <c r="E1044">
        <v>13020</v>
      </c>
      <c r="F1044" t="str">
        <f>IFERROR(INDEX(corres_pbs_variables!$A$1:$B$100,MATCH(tab_pbs[[#This Row],[libelle_produit]],corres_pbs_variables!$B$1:$B$100,0),1),"")</f>
        <v/>
      </c>
    </row>
    <row r="1045" spans="1:6" hidden="1" x14ac:dyDescent="0.25">
      <c r="A1045" t="s">
        <v>1084</v>
      </c>
      <c r="B1045" t="s">
        <v>1085</v>
      </c>
      <c r="C1045" t="s">
        <v>1065</v>
      </c>
      <c r="D1045" t="s">
        <v>1000</v>
      </c>
      <c r="E1045">
        <v>12240</v>
      </c>
      <c r="F1045" t="str">
        <f>IFERROR(INDEX(corres_pbs_variables!$A$1:$B$100,MATCH(tab_pbs[[#This Row],[libelle_produit]],corres_pbs_variables!$B$1:$B$100,0),1),"")</f>
        <v/>
      </c>
    </row>
    <row r="1046" spans="1:6" hidden="1" x14ac:dyDescent="0.25">
      <c r="A1046" t="s">
        <v>1084</v>
      </c>
      <c r="B1046" t="s">
        <v>1085</v>
      </c>
      <c r="C1046" t="s">
        <v>1065</v>
      </c>
      <c r="D1046" t="s">
        <v>20</v>
      </c>
      <c r="E1046">
        <v>13818</v>
      </c>
      <c r="F1046" t="str">
        <f>IFERROR(INDEX(corres_pbs_variables!$A$1:$B$100,MATCH(tab_pbs[[#This Row],[libelle_produit]],corres_pbs_variables!$B$1:$B$100,0),1),"")</f>
        <v/>
      </c>
    </row>
    <row r="1047" spans="1:6" hidden="1" x14ac:dyDescent="0.25">
      <c r="A1047" t="s">
        <v>1084</v>
      </c>
      <c r="B1047" t="s">
        <v>1085</v>
      </c>
      <c r="C1047" t="s">
        <v>1065</v>
      </c>
      <c r="D1047" t="s">
        <v>1001</v>
      </c>
      <c r="E1047">
        <v>17057</v>
      </c>
      <c r="F1047" t="str">
        <f>IFERROR(INDEX(corres_pbs_variables!$A$1:$B$100,MATCH(tab_pbs[[#This Row],[libelle_produit]],corres_pbs_variables!$B$1:$B$100,0),1),"")</f>
        <v/>
      </c>
    </row>
    <row r="1048" spans="1:6" hidden="1" x14ac:dyDescent="0.25">
      <c r="A1048" t="s">
        <v>1084</v>
      </c>
      <c r="B1048" t="s">
        <v>1085</v>
      </c>
      <c r="C1048" t="s">
        <v>1065</v>
      </c>
      <c r="D1048" t="s">
        <v>1002</v>
      </c>
      <c r="E1048">
        <v>22500</v>
      </c>
      <c r="F1048" t="str">
        <f>IFERROR(INDEX(corres_pbs_variables!$A$1:$B$100,MATCH(tab_pbs[[#This Row],[libelle_produit]],corres_pbs_variables!$B$1:$B$100,0),1),"")</f>
        <v/>
      </c>
    </row>
    <row r="1049" spans="1:6" hidden="1" x14ac:dyDescent="0.25">
      <c r="A1049" t="s">
        <v>1084</v>
      </c>
      <c r="B1049" t="s">
        <v>1085</v>
      </c>
      <c r="C1049" t="s">
        <v>1065</v>
      </c>
      <c r="D1049" t="s">
        <v>1003</v>
      </c>
      <c r="E1049">
        <v>7555</v>
      </c>
      <c r="F1049" t="str">
        <f>IFERROR(INDEX(corres_pbs_variables!$A$1:$B$100,MATCH(tab_pbs[[#This Row],[libelle_produit]],corres_pbs_variables!$B$1:$B$100,0),1),"")</f>
        <v/>
      </c>
    </row>
    <row r="1050" spans="1:6" hidden="1" x14ac:dyDescent="0.25">
      <c r="A1050" t="s">
        <v>1084</v>
      </c>
      <c r="B1050" t="s">
        <v>1085</v>
      </c>
      <c r="C1050" t="s">
        <v>1065</v>
      </c>
      <c r="D1050" t="s">
        <v>1004</v>
      </c>
      <c r="E1050">
        <v>16100</v>
      </c>
      <c r="F1050" t="str">
        <f>IFERROR(INDEX(corres_pbs_variables!$A$1:$B$100,MATCH(tab_pbs[[#This Row],[libelle_produit]],corres_pbs_variables!$B$1:$B$100,0),1),"")</f>
        <v/>
      </c>
    </row>
    <row r="1051" spans="1:6" hidden="1" x14ac:dyDescent="0.25">
      <c r="A1051" t="s">
        <v>1084</v>
      </c>
      <c r="B1051" t="s">
        <v>1085</v>
      </c>
      <c r="C1051" t="s">
        <v>1065</v>
      </c>
      <c r="D1051" t="s">
        <v>1005</v>
      </c>
      <c r="E1051">
        <v>16100</v>
      </c>
      <c r="F1051" t="str">
        <f>IFERROR(INDEX(corres_pbs_variables!$A$1:$B$100,MATCH(tab_pbs[[#This Row],[libelle_produit]],corres_pbs_variables!$B$1:$B$100,0),1),"")</f>
        <v/>
      </c>
    </row>
    <row r="1052" spans="1:6" hidden="1" x14ac:dyDescent="0.25">
      <c r="A1052" t="s">
        <v>1084</v>
      </c>
      <c r="B1052" t="s">
        <v>1085</v>
      </c>
      <c r="C1052" t="s">
        <v>1065</v>
      </c>
      <c r="D1052" t="s">
        <v>1006</v>
      </c>
      <c r="E1052">
        <v>16100</v>
      </c>
      <c r="F1052" t="str">
        <f>IFERROR(INDEX(corres_pbs_variables!$A$1:$B$100,MATCH(tab_pbs[[#This Row],[libelle_produit]],corres_pbs_variables!$B$1:$B$100,0),1),"")</f>
        <v/>
      </c>
    </row>
    <row r="1053" spans="1:6" hidden="1" x14ac:dyDescent="0.25">
      <c r="A1053" t="s">
        <v>1084</v>
      </c>
      <c r="B1053" t="s">
        <v>1085</v>
      </c>
      <c r="C1053" t="s">
        <v>1065</v>
      </c>
      <c r="D1053" t="s">
        <v>1007</v>
      </c>
      <c r="E1053">
        <v>16100</v>
      </c>
      <c r="F1053" t="str">
        <f>IFERROR(INDEX(corres_pbs_variables!$A$1:$B$100,MATCH(tab_pbs[[#This Row],[libelle_produit]],corres_pbs_variables!$B$1:$B$100,0),1),"")</f>
        <v/>
      </c>
    </row>
    <row r="1054" spans="1:6" hidden="1" x14ac:dyDescent="0.25">
      <c r="A1054" t="s">
        <v>1084</v>
      </c>
      <c r="B1054" t="s">
        <v>1085</v>
      </c>
      <c r="C1054" t="s">
        <v>1065</v>
      </c>
      <c r="D1054" t="s">
        <v>1008</v>
      </c>
      <c r="E1054">
        <v>16100</v>
      </c>
      <c r="F1054" t="str">
        <f>IFERROR(INDEX(corres_pbs_variables!$A$1:$B$100,MATCH(tab_pbs[[#This Row],[libelle_produit]],corres_pbs_variables!$B$1:$B$100,0),1),"")</f>
        <v/>
      </c>
    </row>
    <row r="1055" spans="1:6" hidden="1" x14ac:dyDescent="0.25">
      <c r="A1055" t="s">
        <v>1086</v>
      </c>
      <c r="B1055" t="s">
        <v>1087</v>
      </c>
      <c r="C1055" t="s">
        <v>1065</v>
      </c>
      <c r="D1055" t="s">
        <v>983</v>
      </c>
      <c r="E1055">
        <v>14692</v>
      </c>
      <c r="F1055" t="str">
        <f>IFERROR(INDEX(corres_pbs_variables!$A$1:$B$100,MATCH(tab_pbs[[#This Row],[libelle_produit]],corres_pbs_variables!$B$1:$B$100,0),1),"")</f>
        <v>sau_arboriculture</v>
      </c>
    </row>
    <row r="1056" spans="1:6" hidden="1" x14ac:dyDescent="0.25">
      <c r="A1056" t="s">
        <v>1086</v>
      </c>
      <c r="B1056" t="s">
        <v>1087</v>
      </c>
      <c r="C1056" t="s">
        <v>1065</v>
      </c>
      <c r="D1056" t="s">
        <v>984</v>
      </c>
      <c r="E1056">
        <v>12558</v>
      </c>
      <c r="F1056" t="str">
        <f>IFERROR(INDEX(corres_pbs_variables!$A$1:$B$100,MATCH(tab_pbs[[#This Row],[libelle_produit]],corres_pbs_variables!$B$1:$B$100,0),1),"")</f>
        <v>sau_arboriculture</v>
      </c>
    </row>
    <row r="1057" spans="1:6" hidden="1" x14ac:dyDescent="0.25">
      <c r="A1057" t="s">
        <v>1086</v>
      </c>
      <c r="B1057" t="s">
        <v>1087</v>
      </c>
      <c r="C1057" t="s">
        <v>1065</v>
      </c>
      <c r="D1057" t="s">
        <v>985</v>
      </c>
      <c r="E1057">
        <v>15923</v>
      </c>
      <c r="F1057" t="str">
        <f>IFERROR(INDEX(corres_pbs_variables!$A$1:$B$100,MATCH(tab_pbs[[#This Row],[libelle_produit]],corres_pbs_variables!$B$1:$B$100,0),1),"")</f>
        <v>sau_arboriculture</v>
      </c>
    </row>
    <row r="1058" spans="1:6" hidden="1" x14ac:dyDescent="0.25">
      <c r="A1058" t="s">
        <v>1086</v>
      </c>
      <c r="B1058" t="s">
        <v>1087</v>
      </c>
      <c r="C1058" t="s">
        <v>1065</v>
      </c>
      <c r="D1058" t="s">
        <v>986</v>
      </c>
      <c r="E1058">
        <v>4769</v>
      </c>
      <c r="F1058" t="str">
        <f>IFERROR(INDEX(corres_pbs_variables!$A$1:$B$100,MATCH(tab_pbs[[#This Row],[libelle_produit]],corres_pbs_variables!$B$1:$B$100,0),1),"")</f>
        <v>sau_arboriculture</v>
      </c>
    </row>
    <row r="1059" spans="1:6" hidden="1" x14ac:dyDescent="0.25">
      <c r="A1059" t="s">
        <v>1086</v>
      </c>
      <c r="B1059" t="s">
        <v>1087</v>
      </c>
      <c r="C1059" t="s">
        <v>1065</v>
      </c>
      <c r="D1059" t="s">
        <v>987</v>
      </c>
      <c r="E1059">
        <v>21307</v>
      </c>
      <c r="F1059" t="str">
        <f>IFERROR(INDEX(corres_pbs_variables!$A$1:$B$100,MATCH(tab_pbs[[#This Row],[libelle_produit]],corres_pbs_variables!$B$1:$B$100,0),1),"")</f>
        <v>sau_arboriculture</v>
      </c>
    </row>
    <row r="1060" spans="1:6" hidden="1" x14ac:dyDescent="0.25">
      <c r="A1060" t="s">
        <v>1086</v>
      </c>
      <c r="B1060" t="s">
        <v>1087</v>
      </c>
      <c r="C1060" t="s">
        <v>1065</v>
      </c>
      <c r="D1060" t="s">
        <v>988</v>
      </c>
      <c r="E1060">
        <v>2900</v>
      </c>
      <c r="F1060" t="str">
        <f>IFERROR(INDEX(corres_pbs_variables!$A$1:$B$100,MATCH(tab_pbs[[#This Row],[libelle_produit]],corres_pbs_variables!$B$1:$B$100,0),1),"")</f>
        <v>sau_arboriculture</v>
      </c>
    </row>
    <row r="1061" spans="1:6" hidden="1" x14ac:dyDescent="0.25">
      <c r="A1061" t="s">
        <v>1086</v>
      </c>
      <c r="B1061" t="s">
        <v>1087</v>
      </c>
      <c r="C1061" t="s">
        <v>1065</v>
      </c>
      <c r="D1061" t="s">
        <v>989</v>
      </c>
      <c r="E1061">
        <v>9066</v>
      </c>
      <c r="F1061" t="str">
        <f>IFERROR(INDEX(corres_pbs_variables!$A$1:$B$100,MATCH(tab_pbs[[#This Row],[libelle_produit]],corres_pbs_variables!$B$1:$B$100,0),1),"")</f>
        <v>sau_arboriculture</v>
      </c>
    </row>
    <row r="1062" spans="1:6" hidden="1" x14ac:dyDescent="0.25">
      <c r="A1062" t="s">
        <v>1086</v>
      </c>
      <c r="B1062" t="s">
        <v>1087</v>
      </c>
      <c r="C1062" t="s">
        <v>1065</v>
      </c>
      <c r="D1062" t="s">
        <v>990</v>
      </c>
      <c r="E1062">
        <v>20485</v>
      </c>
      <c r="F1062" t="str">
        <f>IFERROR(INDEX(corres_pbs_variables!$A$1:$B$100,MATCH(tab_pbs[[#This Row],[libelle_produit]],corres_pbs_variables!$B$1:$B$100,0),1),"")</f>
        <v>sau_arboriculture</v>
      </c>
    </row>
    <row r="1063" spans="1:6" hidden="1" x14ac:dyDescent="0.25">
      <c r="A1063" t="s">
        <v>1086</v>
      </c>
      <c r="B1063" t="s">
        <v>1087</v>
      </c>
      <c r="C1063" t="s">
        <v>1065</v>
      </c>
      <c r="D1063" t="s">
        <v>991</v>
      </c>
      <c r="E1063">
        <v>11348</v>
      </c>
      <c r="F1063" t="str">
        <f>IFERROR(INDEX(corres_pbs_variables!$A$1:$B$100,MATCH(tab_pbs[[#This Row],[libelle_produit]],corres_pbs_variables!$B$1:$B$100,0),1),"")</f>
        <v>sau_arboriculture</v>
      </c>
    </row>
    <row r="1064" spans="1:6" hidden="1" x14ac:dyDescent="0.25">
      <c r="A1064" t="s">
        <v>1086</v>
      </c>
      <c r="B1064" t="s">
        <v>1087</v>
      </c>
      <c r="C1064" t="s">
        <v>1065</v>
      </c>
      <c r="D1064" t="s">
        <v>992</v>
      </c>
      <c r="E1064">
        <v>13067</v>
      </c>
      <c r="F1064" t="str">
        <f>IFERROR(INDEX(corres_pbs_variables!$A$1:$B$100,MATCH(tab_pbs[[#This Row],[libelle_produit]],corres_pbs_variables!$B$1:$B$100,0),1),"")</f>
        <v>sau_arboriculture</v>
      </c>
    </row>
    <row r="1065" spans="1:6" hidden="1" x14ac:dyDescent="0.25">
      <c r="A1065" t="s">
        <v>1086</v>
      </c>
      <c r="B1065" t="s">
        <v>1087</v>
      </c>
      <c r="C1065" t="s">
        <v>1065</v>
      </c>
      <c r="D1065" t="s">
        <v>993</v>
      </c>
      <c r="E1065">
        <v>8014</v>
      </c>
      <c r="F1065" t="str">
        <f>IFERROR(INDEX(corres_pbs_variables!$A$1:$B$100,MATCH(tab_pbs[[#This Row],[libelle_produit]],corres_pbs_variables!$B$1:$B$100,0),1),"")</f>
        <v>sau_arboriculture</v>
      </c>
    </row>
    <row r="1066" spans="1:6" hidden="1" x14ac:dyDescent="0.25">
      <c r="A1066" t="s">
        <v>1086</v>
      </c>
      <c r="B1066" t="s">
        <v>1087</v>
      </c>
      <c r="C1066" t="s">
        <v>1065</v>
      </c>
      <c r="D1066" t="s">
        <v>994</v>
      </c>
      <c r="E1066">
        <v>20274</v>
      </c>
      <c r="F1066" t="str">
        <f>IFERROR(INDEX(corres_pbs_variables!$A$1:$B$100,MATCH(tab_pbs[[#This Row],[libelle_produit]],corres_pbs_variables!$B$1:$B$100,0),1),"")</f>
        <v>sau_arboriculture</v>
      </c>
    </row>
    <row r="1067" spans="1:6" hidden="1" x14ac:dyDescent="0.25">
      <c r="A1067" t="s">
        <v>1086</v>
      </c>
      <c r="B1067" t="s">
        <v>1087</v>
      </c>
      <c r="C1067" t="s">
        <v>1065</v>
      </c>
      <c r="D1067" t="s">
        <v>995</v>
      </c>
      <c r="E1067">
        <v>4620</v>
      </c>
      <c r="F1067" t="str">
        <f>IFERROR(INDEX(corres_pbs_variables!$A$1:$B$100,MATCH(tab_pbs[[#This Row],[libelle_produit]],corres_pbs_variables!$B$1:$B$100,0),1),"")</f>
        <v>sau_arboriculture</v>
      </c>
    </row>
    <row r="1068" spans="1:6" hidden="1" x14ac:dyDescent="0.25">
      <c r="A1068" t="s">
        <v>1086</v>
      </c>
      <c r="B1068" t="s">
        <v>1087</v>
      </c>
      <c r="C1068" t="s">
        <v>1065</v>
      </c>
      <c r="D1068" t="s">
        <v>996</v>
      </c>
      <c r="E1068">
        <v>20194</v>
      </c>
      <c r="F1068" t="str">
        <f>IFERROR(INDEX(corres_pbs_variables!$A$1:$B$100,MATCH(tab_pbs[[#This Row],[libelle_produit]],corres_pbs_variables!$B$1:$B$100,0),1),"")</f>
        <v>sau_arboriculture</v>
      </c>
    </row>
    <row r="1069" spans="1:6" hidden="1" x14ac:dyDescent="0.25">
      <c r="A1069" t="s">
        <v>1086</v>
      </c>
      <c r="B1069" t="s">
        <v>1087</v>
      </c>
      <c r="C1069" t="s">
        <v>1065</v>
      </c>
      <c r="D1069" t="s">
        <v>997</v>
      </c>
      <c r="E1069">
        <v>24335</v>
      </c>
      <c r="F1069" t="str">
        <f>IFERROR(INDEX(corres_pbs_variables!$A$1:$B$100,MATCH(tab_pbs[[#This Row],[libelle_produit]],corres_pbs_variables!$B$1:$B$100,0),1),"")</f>
        <v>sau_arboriculture</v>
      </c>
    </row>
    <row r="1070" spans="1:6" hidden="1" x14ac:dyDescent="0.25">
      <c r="A1070" t="s">
        <v>1086</v>
      </c>
      <c r="B1070" t="s">
        <v>1087</v>
      </c>
      <c r="C1070" t="s">
        <v>1065</v>
      </c>
      <c r="D1070" t="s">
        <v>998</v>
      </c>
      <c r="E1070">
        <v>18382</v>
      </c>
      <c r="F1070" t="str">
        <f>IFERROR(INDEX(corres_pbs_variables!$A$1:$B$100,MATCH(tab_pbs[[#This Row],[libelle_produit]],corres_pbs_variables!$B$1:$B$100,0),1),"")</f>
        <v>sau_arboriculture</v>
      </c>
    </row>
    <row r="1071" spans="1:6" hidden="1" x14ac:dyDescent="0.25">
      <c r="A1071" t="s">
        <v>1086</v>
      </c>
      <c r="B1071" t="s">
        <v>1087</v>
      </c>
      <c r="C1071" t="s">
        <v>1065</v>
      </c>
      <c r="D1071" t="s">
        <v>999</v>
      </c>
      <c r="E1071">
        <v>19285</v>
      </c>
      <c r="F1071" t="str">
        <f>IFERROR(INDEX(corres_pbs_variables!$A$1:$B$100,MATCH(tab_pbs[[#This Row],[libelle_produit]],corres_pbs_variables!$B$1:$B$100,0),1),"")</f>
        <v>sau_arboriculture</v>
      </c>
    </row>
    <row r="1072" spans="1:6" hidden="1" x14ac:dyDescent="0.25">
      <c r="A1072" t="s">
        <v>1086</v>
      </c>
      <c r="B1072" t="s">
        <v>1087</v>
      </c>
      <c r="C1072" t="s">
        <v>1065</v>
      </c>
      <c r="D1072" t="s">
        <v>1000</v>
      </c>
      <c r="E1072">
        <v>18652</v>
      </c>
      <c r="F1072" t="str">
        <f>IFERROR(INDEX(corres_pbs_variables!$A$1:$B$100,MATCH(tab_pbs[[#This Row],[libelle_produit]],corres_pbs_variables!$B$1:$B$100,0),1),"")</f>
        <v>sau_arboriculture</v>
      </c>
    </row>
    <row r="1073" spans="1:6" hidden="1" x14ac:dyDescent="0.25">
      <c r="A1073" t="s">
        <v>1086</v>
      </c>
      <c r="B1073" t="s">
        <v>1087</v>
      </c>
      <c r="C1073" t="s">
        <v>1065</v>
      </c>
      <c r="D1073" t="s">
        <v>20</v>
      </c>
      <c r="E1073">
        <v>19125</v>
      </c>
      <c r="F1073" t="str">
        <f>IFERROR(INDEX(corres_pbs_variables!$A$1:$B$100,MATCH(tab_pbs[[#This Row],[libelle_produit]],corres_pbs_variables!$B$1:$B$100,0),1),"")</f>
        <v>sau_arboriculture</v>
      </c>
    </row>
    <row r="1074" spans="1:6" hidden="1" x14ac:dyDescent="0.25">
      <c r="A1074" t="s">
        <v>1086</v>
      </c>
      <c r="B1074" t="s">
        <v>1087</v>
      </c>
      <c r="C1074" t="s">
        <v>1065</v>
      </c>
      <c r="D1074" t="s">
        <v>1001</v>
      </c>
      <c r="E1074">
        <v>19115</v>
      </c>
      <c r="F1074" t="str">
        <f>IFERROR(INDEX(corres_pbs_variables!$A$1:$B$100,MATCH(tab_pbs[[#This Row],[libelle_produit]],corres_pbs_variables!$B$1:$B$100,0),1),"")</f>
        <v>sau_arboriculture</v>
      </c>
    </row>
    <row r="1075" spans="1:6" hidden="1" x14ac:dyDescent="0.25">
      <c r="A1075" t="s">
        <v>1086</v>
      </c>
      <c r="B1075" t="s">
        <v>1087</v>
      </c>
      <c r="C1075" t="s">
        <v>1065</v>
      </c>
      <c r="D1075" t="s">
        <v>1002</v>
      </c>
      <c r="E1075">
        <v>30200</v>
      </c>
      <c r="F1075" t="str">
        <f>IFERROR(INDEX(corres_pbs_variables!$A$1:$B$100,MATCH(tab_pbs[[#This Row],[libelle_produit]],corres_pbs_variables!$B$1:$B$100,0),1),"")</f>
        <v>sau_arboriculture</v>
      </c>
    </row>
    <row r="1076" spans="1:6" hidden="1" x14ac:dyDescent="0.25">
      <c r="A1076" t="s">
        <v>1086</v>
      </c>
      <c r="B1076" t="s">
        <v>1087</v>
      </c>
      <c r="C1076" t="s">
        <v>1065</v>
      </c>
      <c r="D1076" t="s">
        <v>1003</v>
      </c>
      <c r="E1076">
        <v>18507</v>
      </c>
      <c r="F1076" t="str">
        <f>IFERROR(INDEX(corres_pbs_variables!$A$1:$B$100,MATCH(tab_pbs[[#This Row],[libelle_produit]],corres_pbs_variables!$B$1:$B$100,0),1),"")</f>
        <v>sau_arboriculture</v>
      </c>
    </row>
    <row r="1077" spans="1:6" hidden="1" x14ac:dyDescent="0.25">
      <c r="A1077" t="s">
        <v>1086</v>
      </c>
      <c r="B1077" t="s">
        <v>1087</v>
      </c>
      <c r="C1077" t="s">
        <v>1065</v>
      </c>
      <c r="D1077" t="s">
        <v>1004</v>
      </c>
      <c r="E1077">
        <v>18900</v>
      </c>
      <c r="F1077" t="str">
        <f>IFERROR(INDEX(corres_pbs_variables!$A$1:$B$100,MATCH(tab_pbs[[#This Row],[libelle_produit]],corres_pbs_variables!$B$1:$B$100,0),1),"")</f>
        <v>sau_arboriculture</v>
      </c>
    </row>
    <row r="1078" spans="1:6" hidden="1" x14ac:dyDescent="0.25">
      <c r="A1078" t="s">
        <v>1086</v>
      </c>
      <c r="B1078" t="s">
        <v>1087</v>
      </c>
      <c r="C1078" t="s">
        <v>1065</v>
      </c>
      <c r="D1078" t="s">
        <v>1005</v>
      </c>
      <c r="E1078">
        <v>18900</v>
      </c>
      <c r="F1078" t="str">
        <f>IFERROR(INDEX(corres_pbs_variables!$A$1:$B$100,MATCH(tab_pbs[[#This Row],[libelle_produit]],corres_pbs_variables!$B$1:$B$100,0),1),"")</f>
        <v>sau_arboriculture</v>
      </c>
    </row>
    <row r="1079" spans="1:6" hidden="1" x14ac:dyDescent="0.25">
      <c r="A1079" t="s">
        <v>1086</v>
      </c>
      <c r="B1079" t="s">
        <v>1087</v>
      </c>
      <c r="C1079" t="s">
        <v>1065</v>
      </c>
      <c r="D1079" t="s">
        <v>1006</v>
      </c>
      <c r="E1079">
        <v>18900</v>
      </c>
      <c r="F1079" t="str">
        <f>IFERROR(INDEX(corres_pbs_variables!$A$1:$B$100,MATCH(tab_pbs[[#This Row],[libelle_produit]],corres_pbs_variables!$B$1:$B$100,0),1),"")</f>
        <v>sau_arboriculture</v>
      </c>
    </row>
    <row r="1080" spans="1:6" hidden="1" x14ac:dyDescent="0.25">
      <c r="A1080" t="s">
        <v>1086</v>
      </c>
      <c r="B1080" t="s">
        <v>1087</v>
      </c>
      <c r="C1080" t="s">
        <v>1065</v>
      </c>
      <c r="D1080" t="s">
        <v>1007</v>
      </c>
      <c r="E1080">
        <v>18900</v>
      </c>
      <c r="F1080" t="str">
        <f>IFERROR(INDEX(corres_pbs_variables!$A$1:$B$100,MATCH(tab_pbs[[#This Row],[libelle_produit]],corres_pbs_variables!$B$1:$B$100,0),1),"")</f>
        <v>sau_arboriculture</v>
      </c>
    </row>
    <row r="1081" spans="1:6" hidden="1" x14ac:dyDescent="0.25">
      <c r="A1081" t="s">
        <v>1086</v>
      </c>
      <c r="B1081" t="s">
        <v>1087</v>
      </c>
      <c r="C1081" t="s">
        <v>1065</v>
      </c>
      <c r="D1081" t="s">
        <v>1008</v>
      </c>
      <c r="E1081">
        <v>18900</v>
      </c>
      <c r="F1081" t="str">
        <f>IFERROR(INDEX(corres_pbs_variables!$A$1:$B$100,MATCH(tab_pbs[[#This Row],[libelle_produit]],corres_pbs_variables!$B$1:$B$100,0),1),"")</f>
        <v>sau_arboriculture</v>
      </c>
    </row>
    <row r="1082" spans="1:6" hidden="1" x14ac:dyDescent="0.25">
      <c r="A1082" t="s">
        <v>1088</v>
      </c>
      <c r="B1082" t="s">
        <v>1089</v>
      </c>
      <c r="C1082" t="s">
        <v>1065</v>
      </c>
      <c r="D1082" t="s">
        <v>983</v>
      </c>
      <c r="E1082">
        <v>14200</v>
      </c>
      <c r="F1082" t="str">
        <f>IFERROR(INDEX(corres_pbs_variables!$A$1:$B$100,MATCH(tab_pbs[[#This Row],[libelle_produit]],corres_pbs_variables!$B$1:$B$100,0),1),"")</f>
        <v>sau_fruit_pepin</v>
      </c>
    </row>
    <row r="1083" spans="1:6" hidden="1" x14ac:dyDescent="0.25">
      <c r="A1083" t="s">
        <v>1088</v>
      </c>
      <c r="B1083" t="s">
        <v>1089</v>
      </c>
      <c r="C1083" t="s">
        <v>1065</v>
      </c>
      <c r="D1083" t="s">
        <v>984</v>
      </c>
      <c r="E1083">
        <v>12400</v>
      </c>
      <c r="F1083" t="str">
        <f>IFERROR(INDEX(corres_pbs_variables!$A$1:$B$100,MATCH(tab_pbs[[#This Row],[libelle_produit]],corres_pbs_variables!$B$1:$B$100,0),1),"")</f>
        <v>sau_fruit_pepin</v>
      </c>
    </row>
    <row r="1084" spans="1:6" hidden="1" x14ac:dyDescent="0.25">
      <c r="A1084" t="s">
        <v>1088</v>
      </c>
      <c r="B1084" t="s">
        <v>1089</v>
      </c>
      <c r="C1084" t="s">
        <v>1065</v>
      </c>
      <c r="D1084" t="s">
        <v>985</v>
      </c>
      <c r="E1084">
        <v>15900</v>
      </c>
      <c r="F1084" t="str">
        <f>IFERROR(INDEX(corres_pbs_variables!$A$1:$B$100,MATCH(tab_pbs[[#This Row],[libelle_produit]],corres_pbs_variables!$B$1:$B$100,0),1),"")</f>
        <v>sau_fruit_pepin</v>
      </c>
    </row>
    <row r="1085" spans="1:6" hidden="1" x14ac:dyDescent="0.25">
      <c r="A1085" t="s">
        <v>1088</v>
      </c>
      <c r="B1085" t="s">
        <v>1089</v>
      </c>
      <c r="C1085" t="s">
        <v>1065</v>
      </c>
      <c r="D1085" t="s">
        <v>986</v>
      </c>
      <c r="E1085">
        <v>4600</v>
      </c>
      <c r="F1085" t="str">
        <f>IFERROR(INDEX(corres_pbs_variables!$A$1:$B$100,MATCH(tab_pbs[[#This Row],[libelle_produit]],corres_pbs_variables!$B$1:$B$100,0),1),"")</f>
        <v>sau_fruit_pepin</v>
      </c>
    </row>
    <row r="1086" spans="1:6" hidden="1" x14ac:dyDescent="0.25">
      <c r="A1086" t="s">
        <v>1088</v>
      </c>
      <c r="B1086" t="s">
        <v>1089</v>
      </c>
      <c r="C1086" t="s">
        <v>1065</v>
      </c>
      <c r="D1086" t="s">
        <v>987</v>
      </c>
      <c r="E1086">
        <v>21800</v>
      </c>
      <c r="F1086" t="str">
        <f>IFERROR(INDEX(corres_pbs_variables!$A$1:$B$100,MATCH(tab_pbs[[#This Row],[libelle_produit]],corres_pbs_variables!$B$1:$B$100,0),1),"")</f>
        <v>sau_fruit_pepin</v>
      </c>
    </row>
    <row r="1087" spans="1:6" hidden="1" x14ac:dyDescent="0.25">
      <c r="A1087" t="s">
        <v>1088</v>
      </c>
      <c r="B1087" t="s">
        <v>1089</v>
      </c>
      <c r="C1087" t="s">
        <v>1065</v>
      </c>
      <c r="D1087" t="s">
        <v>988</v>
      </c>
      <c r="E1087">
        <v>2900</v>
      </c>
      <c r="F1087" t="str">
        <f>IFERROR(INDEX(corres_pbs_variables!$A$1:$B$100,MATCH(tab_pbs[[#This Row],[libelle_produit]],corres_pbs_variables!$B$1:$B$100,0),1),"")</f>
        <v>sau_fruit_pepin</v>
      </c>
    </row>
    <row r="1088" spans="1:6" hidden="1" x14ac:dyDescent="0.25">
      <c r="A1088" t="s">
        <v>1088</v>
      </c>
      <c r="B1088" t="s">
        <v>1089</v>
      </c>
      <c r="C1088" t="s">
        <v>1065</v>
      </c>
      <c r="D1088" t="s">
        <v>989</v>
      </c>
      <c r="E1088">
        <v>12300</v>
      </c>
      <c r="F1088" t="str">
        <f>IFERROR(INDEX(corres_pbs_variables!$A$1:$B$100,MATCH(tab_pbs[[#This Row],[libelle_produit]],corres_pbs_variables!$B$1:$B$100,0),1),"")</f>
        <v>sau_fruit_pepin</v>
      </c>
    </row>
    <row r="1089" spans="1:6" hidden="1" x14ac:dyDescent="0.25">
      <c r="A1089" t="s">
        <v>1088</v>
      </c>
      <c r="B1089" t="s">
        <v>1089</v>
      </c>
      <c r="C1089" t="s">
        <v>1065</v>
      </c>
      <c r="D1089" t="s">
        <v>990</v>
      </c>
      <c r="E1089">
        <v>20500</v>
      </c>
      <c r="F1089" t="str">
        <f>IFERROR(INDEX(corres_pbs_variables!$A$1:$B$100,MATCH(tab_pbs[[#This Row],[libelle_produit]],corres_pbs_variables!$B$1:$B$100,0),1),"")</f>
        <v>sau_fruit_pepin</v>
      </c>
    </row>
    <row r="1090" spans="1:6" hidden="1" x14ac:dyDescent="0.25">
      <c r="A1090" t="s">
        <v>1088</v>
      </c>
      <c r="B1090" t="s">
        <v>1089</v>
      </c>
      <c r="C1090" t="s">
        <v>1065</v>
      </c>
      <c r="D1090" t="s">
        <v>991</v>
      </c>
      <c r="E1090">
        <v>10500</v>
      </c>
      <c r="F1090" t="str">
        <f>IFERROR(INDEX(corres_pbs_variables!$A$1:$B$100,MATCH(tab_pbs[[#This Row],[libelle_produit]],corres_pbs_variables!$B$1:$B$100,0),1),"")</f>
        <v>sau_fruit_pepin</v>
      </c>
    </row>
    <row r="1091" spans="1:6" hidden="1" x14ac:dyDescent="0.25">
      <c r="A1091" t="s">
        <v>1088</v>
      </c>
      <c r="B1091" t="s">
        <v>1089</v>
      </c>
      <c r="C1091" t="s">
        <v>1065</v>
      </c>
      <c r="D1091" t="s">
        <v>992</v>
      </c>
      <c r="E1091">
        <v>14000</v>
      </c>
      <c r="F1091" t="str">
        <f>IFERROR(INDEX(corres_pbs_variables!$A$1:$B$100,MATCH(tab_pbs[[#This Row],[libelle_produit]],corres_pbs_variables!$B$1:$B$100,0),1),"")</f>
        <v>sau_fruit_pepin</v>
      </c>
    </row>
    <row r="1092" spans="1:6" hidden="1" x14ac:dyDescent="0.25">
      <c r="A1092" t="s">
        <v>1088</v>
      </c>
      <c r="B1092" t="s">
        <v>1089</v>
      </c>
      <c r="C1092" t="s">
        <v>1065</v>
      </c>
      <c r="D1092" t="s">
        <v>993</v>
      </c>
      <c r="E1092">
        <v>4100</v>
      </c>
      <c r="F1092" t="str">
        <f>IFERROR(INDEX(corres_pbs_variables!$A$1:$B$100,MATCH(tab_pbs[[#This Row],[libelle_produit]],corres_pbs_variables!$B$1:$B$100,0),1),"")</f>
        <v>sau_fruit_pepin</v>
      </c>
    </row>
    <row r="1093" spans="1:6" hidden="1" x14ac:dyDescent="0.25">
      <c r="A1093" t="s">
        <v>1088</v>
      </c>
      <c r="B1093" t="s">
        <v>1089</v>
      </c>
      <c r="C1093" t="s">
        <v>1065</v>
      </c>
      <c r="D1093" t="s">
        <v>994</v>
      </c>
      <c r="E1093">
        <v>20500</v>
      </c>
      <c r="F1093" t="str">
        <f>IFERROR(INDEX(corres_pbs_variables!$A$1:$B$100,MATCH(tab_pbs[[#This Row],[libelle_produit]],corres_pbs_variables!$B$1:$B$100,0),1),"")</f>
        <v>sau_fruit_pepin</v>
      </c>
    </row>
    <row r="1094" spans="1:6" hidden="1" x14ac:dyDescent="0.25">
      <c r="A1094" t="s">
        <v>1088</v>
      </c>
      <c r="B1094" t="s">
        <v>1089</v>
      </c>
      <c r="C1094" t="s">
        <v>1065</v>
      </c>
      <c r="D1094" t="s">
        <v>995</v>
      </c>
      <c r="E1094">
        <v>4600</v>
      </c>
      <c r="F1094" t="str">
        <f>IFERROR(INDEX(corres_pbs_variables!$A$1:$B$100,MATCH(tab_pbs[[#This Row],[libelle_produit]],corres_pbs_variables!$B$1:$B$100,0),1),"")</f>
        <v>sau_fruit_pepin</v>
      </c>
    </row>
    <row r="1095" spans="1:6" hidden="1" x14ac:dyDescent="0.25">
      <c r="A1095" t="s">
        <v>1088</v>
      </c>
      <c r="B1095" t="s">
        <v>1089</v>
      </c>
      <c r="C1095" t="s">
        <v>1065</v>
      </c>
      <c r="D1095" t="s">
        <v>996</v>
      </c>
      <c r="E1095">
        <v>21700</v>
      </c>
      <c r="F1095" t="str">
        <f>IFERROR(INDEX(corres_pbs_variables!$A$1:$B$100,MATCH(tab_pbs[[#This Row],[libelle_produit]],corres_pbs_variables!$B$1:$B$100,0),1),"")</f>
        <v>sau_fruit_pepin</v>
      </c>
    </row>
    <row r="1096" spans="1:6" hidden="1" x14ac:dyDescent="0.25">
      <c r="A1096" t="s">
        <v>1088</v>
      </c>
      <c r="B1096" t="s">
        <v>1089</v>
      </c>
      <c r="C1096" t="s">
        <v>1065</v>
      </c>
      <c r="D1096" t="s">
        <v>997</v>
      </c>
      <c r="E1096">
        <v>26800</v>
      </c>
      <c r="F1096" t="str">
        <f>IFERROR(INDEX(corres_pbs_variables!$A$1:$B$100,MATCH(tab_pbs[[#This Row],[libelle_produit]],corres_pbs_variables!$B$1:$B$100,0),1),"")</f>
        <v>sau_fruit_pepin</v>
      </c>
    </row>
    <row r="1097" spans="1:6" hidden="1" x14ac:dyDescent="0.25">
      <c r="A1097" t="s">
        <v>1088</v>
      </c>
      <c r="B1097" t="s">
        <v>1089</v>
      </c>
      <c r="C1097" t="s">
        <v>1065</v>
      </c>
      <c r="D1097" t="s">
        <v>998</v>
      </c>
      <c r="E1097">
        <v>24700</v>
      </c>
      <c r="F1097" t="str">
        <f>IFERROR(INDEX(corres_pbs_variables!$A$1:$B$100,MATCH(tab_pbs[[#This Row],[libelle_produit]],corres_pbs_variables!$B$1:$B$100,0),1),"")</f>
        <v>sau_fruit_pepin</v>
      </c>
    </row>
    <row r="1098" spans="1:6" hidden="1" x14ac:dyDescent="0.25">
      <c r="A1098" t="s">
        <v>1088</v>
      </c>
      <c r="B1098" t="s">
        <v>1089</v>
      </c>
      <c r="C1098" t="s">
        <v>1065</v>
      </c>
      <c r="D1098" t="s">
        <v>999</v>
      </c>
      <c r="E1098">
        <v>19300</v>
      </c>
      <c r="F1098" t="str">
        <f>IFERROR(INDEX(corres_pbs_variables!$A$1:$B$100,MATCH(tab_pbs[[#This Row],[libelle_produit]],corres_pbs_variables!$B$1:$B$100,0),1),"")</f>
        <v>sau_fruit_pepin</v>
      </c>
    </row>
    <row r="1099" spans="1:6" hidden="1" x14ac:dyDescent="0.25">
      <c r="A1099" t="s">
        <v>1088</v>
      </c>
      <c r="B1099" t="s">
        <v>1089</v>
      </c>
      <c r="C1099" t="s">
        <v>1065</v>
      </c>
      <c r="D1099" t="s">
        <v>1000</v>
      </c>
      <c r="E1099">
        <v>19300</v>
      </c>
      <c r="F1099" t="str">
        <f>IFERROR(INDEX(corres_pbs_variables!$A$1:$B$100,MATCH(tab_pbs[[#This Row],[libelle_produit]],corres_pbs_variables!$B$1:$B$100,0),1),"")</f>
        <v>sau_fruit_pepin</v>
      </c>
    </row>
    <row r="1100" spans="1:6" hidden="1" x14ac:dyDescent="0.25">
      <c r="A1100" t="s">
        <v>1088</v>
      </c>
      <c r="B1100" t="s">
        <v>1089</v>
      </c>
      <c r="C1100" t="s">
        <v>1065</v>
      </c>
      <c r="D1100" t="s">
        <v>20</v>
      </c>
      <c r="E1100">
        <v>19300</v>
      </c>
      <c r="F1100" t="str">
        <f>IFERROR(INDEX(corres_pbs_variables!$A$1:$B$100,MATCH(tab_pbs[[#This Row],[libelle_produit]],corres_pbs_variables!$B$1:$B$100,0),1),"")</f>
        <v>sau_fruit_pepin</v>
      </c>
    </row>
    <row r="1101" spans="1:6" hidden="1" x14ac:dyDescent="0.25">
      <c r="A1101" t="s">
        <v>1088</v>
      </c>
      <c r="B1101" t="s">
        <v>1089</v>
      </c>
      <c r="C1101" t="s">
        <v>1065</v>
      </c>
      <c r="D1101" t="s">
        <v>1001</v>
      </c>
      <c r="E1101">
        <v>21400</v>
      </c>
      <c r="F1101" t="str">
        <f>IFERROR(INDEX(corres_pbs_variables!$A$1:$B$100,MATCH(tab_pbs[[#This Row],[libelle_produit]],corres_pbs_variables!$B$1:$B$100,0),1),"")</f>
        <v>sau_fruit_pepin</v>
      </c>
    </row>
    <row r="1102" spans="1:6" hidden="1" x14ac:dyDescent="0.25">
      <c r="A1102" t="s">
        <v>1088</v>
      </c>
      <c r="B1102" t="s">
        <v>1089</v>
      </c>
      <c r="C1102" t="s">
        <v>1065</v>
      </c>
      <c r="D1102" t="s">
        <v>1002</v>
      </c>
      <c r="E1102">
        <v>30200</v>
      </c>
      <c r="F1102" t="str">
        <f>IFERROR(INDEX(corres_pbs_variables!$A$1:$B$100,MATCH(tab_pbs[[#This Row],[libelle_produit]],corres_pbs_variables!$B$1:$B$100,0),1),"")</f>
        <v>sau_fruit_pepin</v>
      </c>
    </row>
    <row r="1103" spans="1:6" hidden="1" x14ac:dyDescent="0.25">
      <c r="A1103" t="s">
        <v>1088</v>
      </c>
      <c r="B1103" t="s">
        <v>1089</v>
      </c>
      <c r="C1103" t="s">
        <v>1065</v>
      </c>
      <c r="D1103" t="s">
        <v>1003</v>
      </c>
      <c r="E1103">
        <v>19300</v>
      </c>
      <c r="F1103" t="str">
        <f>IFERROR(INDEX(corres_pbs_variables!$A$1:$B$100,MATCH(tab_pbs[[#This Row],[libelle_produit]],corres_pbs_variables!$B$1:$B$100,0),1),"")</f>
        <v>sau_fruit_pepin</v>
      </c>
    </row>
    <row r="1104" spans="1:6" hidden="1" x14ac:dyDescent="0.25">
      <c r="A1104" t="s">
        <v>1088</v>
      </c>
      <c r="B1104" t="s">
        <v>1089</v>
      </c>
      <c r="C1104" t="s">
        <v>1065</v>
      </c>
      <c r="D1104" t="s">
        <v>1004</v>
      </c>
      <c r="E1104">
        <v>19300</v>
      </c>
      <c r="F1104" t="str">
        <f>IFERROR(INDEX(corres_pbs_variables!$A$1:$B$100,MATCH(tab_pbs[[#This Row],[libelle_produit]],corres_pbs_variables!$B$1:$B$100,0),1),"")</f>
        <v>sau_fruit_pepin</v>
      </c>
    </row>
    <row r="1105" spans="1:6" hidden="1" x14ac:dyDescent="0.25">
      <c r="A1105" t="s">
        <v>1088</v>
      </c>
      <c r="B1105" t="s">
        <v>1089</v>
      </c>
      <c r="C1105" t="s">
        <v>1065</v>
      </c>
      <c r="D1105" t="s">
        <v>1005</v>
      </c>
      <c r="E1105">
        <v>19300</v>
      </c>
      <c r="F1105" t="str">
        <f>IFERROR(INDEX(corres_pbs_variables!$A$1:$B$100,MATCH(tab_pbs[[#This Row],[libelle_produit]],corres_pbs_variables!$B$1:$B$100,0),1),"")</f>
        <v>sau_fruit_pepin</v>
      </c>
    </row>
    <row r="1106" spans="1:6" hidden="1" x14ac:dyDescent="0.25">
      <c r="A1106" t="s">
        <v>1088</v>
      </c>
      <c r="B1106" t="s">
        <v>1089</v>
      </c>
      <c r="C1106" t="s">
        <v>1065</v>
      </c>
      <c r="D1106" t="s">
        <v>1006</v>
      </c>
      <c r="E1106">
        <v>19300</v>
      </c>
      <c r="F1106" t="str">
        <f>IFERROR(INDEX(corres_pbs_variables!$A$1:$B$100,MATCH(tab_pbs[[#This Row],[libelle_produit]],corres_pbs_variables!$B$1:$B$100,0),1),"")</f>
        <v>sau_fruit_pepin</v>
      </c>
    </row>
    <row r="1107" spans="1:6" hidden="1" x14ac:dyDescent="0.25">
      <c r="A1107" t="s">
        <v>1088</v>
      </c>
      <c r="B1107" t="s">
        <v>1089</v>
      </c>
      <c r="C1107" t="s">
        <v>1065</v>
      </c>
      <c r="D1107" t="s">
        <v>1007</v>
      </c>
      <c r="E1107">
        <v>19300</v>
      </c>
      <c r="F1107" t="str">
        <f>IFERROR(INDEX(corres_pbs_variables!$A$1:$B$100,MATCH(tab_pbs[[#This Row],[libelle_produit]],corres_pbs_variables!$B$1:$B$100,0),1),"")</f>
        <v>sau_fruit_pepin</v>
      </c>
    </row>
    <row r="1108" spans="1:6" hidden="1" x14ac:dyDescent="0.25">
      <c r="A1108" t="s">
        <v>1088</v>
      </c>
      <c r="B1108" t="s">
        <v>1089</v>
      </c>
      <c r="C1108" t="s">
        <v>1065</v>
      </c>
      <c r="D1108" t="s">
        <v>1008</v>
      </c>
      <c r="E1108">
        <v>19300</v>
      </c>
      <c r="F1108" t="str">
        <f>IFERROR(INDEX(corres_pbs_variables!$A$1:$B$100,MATCH(tab_pbs[[#This Row],[libelle_produit]],corres_pbs_variables!$B$1:$B$100,0),1),"")</f>
        <v>sau_fruit_pepin</v>
      </c>
    </row>
    <row r="1109" spans="1:6" hidden="1" x14ac:dyDescent="0.25">
      <c r="A1109" t="s">
        <v>1090</v>
      </c>
      <c r="B1109" t="s">
        <v>1091</v>
      </c>
      <c r="C1109" t="s">
        <v>1065</v>
      </c>
      <c r="D1109" t="s">
        <v>983</v>
      </c>
      <c r="E1109">
        <v>18400</v>
      </c>
      <c r="F1109" t="str">
        <f>IFERROR(INDEX(corres_pbs_variables!$A$1:$B$100,MATCH(tab_pbs[[#This Row],[libelle_produit]],corres_pbs_variables!$B$1:$B$100,0),1),"")</f>
        <v>sau_fruit_noyau</v>
      </c>
    </row>
    <row r="1110" spans="1:6" hidden="1" x14ac:dyDescent="0.25">
      <c r="A1110" t="s">
        <v>1090</v>
      </c>
      <c r="B1110" t="s">
        <v>1091</v>
      </c>
      <c r="C1110" t="s">
        <v>1065</v>
      </c>
      <c r="D1110" t="s">
        <v>984</v>
      </c>
      <c r="E1110">
        <v>18400</v>
      </c>
      <c r="F1110" t="str">
        <f>IFERROR(INDEX(corres_pbs_variables!$A$1:$B$100,MATCH(tab_pbs[[#This Row],[libelle_produit]],corres_pbs_variables!$B$1:$B$100,0),1),"")</f>
        <v>sau_fruit_noyau</v>
      </c>
    </row>
    <row r="1111" spans="1:6" hidden="1" x14ac:dyDescent="0.25">
      <c r="A1111" t="s">
        <v>1090</v>
      </c>
      <c r="B1111" t="s">
        <v>1091</v>
      </c>
      <c r="C1111" t="s">
        <v>1065</v>
      </c>
      <c r="D1111" t="s">
        <v>985</v>
      </c>
      <c r="E1111">
        <v>18400</v>
      </c>
      <c r="F1111" t="str">
        <f>IFERROR(INDEX(corres_pbs_variables!$A$1:$B$100,MATCH(tab_pbs[[#This Row],[libelle_produit]],corres_pbs_variables!$B$1:$B$100,0),1),"")</f>
        <v>sau_fruit_noyau</v>
      </c>
    </row>
    <row r="1112" spans="1:6" hidden="1" x14ac:dyDescent="0.25">
      <c r="A1112" t="s">
        <v>1090</v>
      </c>
      <c r="B1112" t="s">
        <v>1091</v>
      </c>
      <c r="C1112" t="s">
        <v>1065</v>
      </c>
      <c r="D1112" t="s">
        <v>986</v>
      </c>
      <c r="E1112">
        <v>18400</v>
      </c>
      <c r="F1112" t="str">
        <f>IFERROR(INDEX(corres_pbs_variables!$A$1:$B$100,MATCH(tab_pbs[[#This Row],[libelle_produit]],corres_pbs_variables!$B$1:$B$100,0),1),"")</f>
        <v>sau_fruit_noyau</v>
      </c>
    </row>
    <row r="1113" spans="1:6" hidden="1" x14ac:dyDescent="0.25">
      <c r="A1113" t="s">
        <v>1090</v>
      </c>
      <c r="B1113" t="s">
        <v>1091</v>
      </c>
      <c r="C1113" t="s">
        <v>1065</v>
      </c>
      <c r="D1113" t="s">
        <v>987</v>
      </c>
      <c r="E1113">
        <v>13200</v>
      </c>
      <c r="F1113" t="str">
        <f>IFERROR(INDEX(corres_pbs_variables!$A$1:$B$100,MATCH(tab_pbs[[#This Row],[libelle_produit]],corres_pbs_variables!$B$1:$B$100,0),1),"")</f>
        <v>sau_fruit_noyau</v>
      </c>
    </row>
    <row r="1114" spans="1:6" hidden="1" x14ac:dyDescent="0.25">
      <c r="A1114" t="s">
        <v>1090</v>
      </c>
      <c r="B1114" t="s">
        <v>1091</v>
      </c>
      <c r="C1114" t="s">
        <v>1065</v>
      </c>
      <c r="D1114" t="s">
        <v>988</v>
      </c>
      <c r="E1114">
        <v>18400</v>
      </c>
      <c r="F1114" t="str">
        <f>IFERROR(INDEX(corres_pbs_variables!$A$1:$B$100,MATCH(tab_pbs[[#This Row],[libelle_produit]],corres_pbs_variables!$B$1:$B$100,0),1),"")</f>
        <v>sau_fruit_noyau</v>
      </c>
    </row>
    <row r="1115" spans="1:6" hidden="1" x14ac:dyDescent="0.25">
      <c r="A1115" t="s">
        <v>1090</v>
      </c>
      <c r="B1115" t="s">
        <v>1091</v>
      </c>
      <c r="C1115" t="s">
        <v>1065</v>
      </c>
      <c r="D1115" t="s">
        <v>989</v>
      </c>
      <c r="E1115">
        <v>6800</v>
      </c>
      <c r="F1115" t="str">
        <f>IFERROR(INDEX(corres_pbs_variables!$A$1:$B$100,MATCH(tab_pbs[[#This Row],[libelle_produit]],corres_pbs_variables!$B$1:$B$100,0),1),"")</f>
        <v>sau_fruit_noyau</v>
      </c>
    </row>
    <row r="1116" spans="1:6" hidden="1" x14ac:dyDescent="0.25">
      <c r="A1116" t="s">
        <v>1090</v>
      </c>
      <c r="B1116" t="s">
        <v>1091</v>
      </c>
      <c r="C1116" t="s">
        <v>1065</v>
      </c>
      <c r="D1116" t="s">
        <v>990</v>
      </c>
      <c r="E1116">
        <v>18400</v>
      </c>
      <c r="F1116" t="str">
        <f>IFERROR(INDEX(corres_pbs_variables!$A$1:$B$100,MATCH(tab_pbs[[#This Row],[libelle_produit]],corres_pbs_variables!$B$1:$B$100,0),1),"")</f>
        <v>sau_fruit_noyau</v>
      </c>
    </row>
    <row r="1117" spans="1:6" hidden="1" x14ac:dyDescent="0.25">
      <c r="A1117" t="s">
        <v>1090</v>
      </c>
      <c r="B1117" t="s">
        <v>1091</v>
      </c>
      <c r="C1117" t="s">
        <v>1065</v>
      </c>
      <c r="D1117" t="s">
        <v>991</v>
      </c>
      <c r="E1117">
        <v>11600</v>
      </c>
      <c r="F1117" t="str">
        <f>IFERROR(INDEX(corres_pbs_variables!$A$1:$B$100,MATCH(tab_pbs[[#This Row],[libelle_produit]],corres_pbs_variables!$B$1:$B$100,0),1),"")</f>
        <v>sau_fruit_noyau</v>
      </c>
    </row>
    <row r="1118" spans="1:6" hidden="1" x14ac:dyDescent="0.25">
      <c r="A1118" t="s">
        <v>1090</v>
      </c>
      <c r="B1118" t="s">
        <v>1091</v>
      </c>
      <c r="C1118" t="s">
        <v>1065</v>
      </c>
      <c r="D1118" t="s">
        <v>992</v>
      </c>
      <c r="E1118">
        <v>11600</v>
      </c>
      <c r="F1118" t="str">
        <f>IFERROR(INDEX(corres_pbs_variables!$A$1:$B$100,MATCH(tab_pbs[[#This Row],[libelle_produit]],corres_pbs_variables!$B$1:$B$100,0),1),"")</f>
        <v>sau_fruit_noyau</v>
      </c>
    </row>
    <row r="1119" spans="1:6" hidden="1" x14ac:dyDescent="0.25">
      <c r="A1119" t="s">
        <v>1090</v>
      </c>
      <c r="B1119" t="s">
        <v>1091</v>
      </c>
      <c r="C1119" t="s">
        <v>1065</v>
      </c>
      <c r="D1119" t="s">
        <v>993</v>
      </c>
      <c r="E1119">
        <v>18400</v>
      </c>
      <c r="F1119" t="str">
        <f>IFERROR(INDEX(corres_pbs_variables!$A$1:$B$100,MATCH(tab_pbs[[#This Row],[libelle_produit]],corres_pbs_variables!$B$1:$B$100,0),1),"")</f>
        <v>sau_fruit_noyau</v>
      </c>
    </row>
    <row r="1120" spans="1:6" hidden="1" x14ac:dyDescent="0.25">
      <c r="A1120" t="s">
        <v>1090</v>
      </c>
      <c r="B1120" t="s">
        <v>1091</v>
      </c>
      <c r="C1120" t="s">
        <v>1065</v>
      </c>
      <c r="D1120" t="s">
        <v>994</v>
      </c>
      <c r="E1120">
        <v>8200</v>
      </c>
      <c r="F1120" t="str">
        <f>IFERROR(INDEX(corres_pbs_variables!$A$1:$B$100,MATCH(tab_pbs[[#This Row],[libelle_produit]],corres_pbs_variables!$B$1:$B$100,0),1),"")</f>
        <v>sau_fruit_noyau</v>
      </c>
    </row>
    <row r="1121" spans="1:6" hidden="1" x14ac:dyDescent="0.25">
      <c r="A1121" t="s">
        <v>1090</v>
      </c>
      <c r="B1121" t="s">
        <v>1091</v>
      </c>
      <c r="C1121" t="s">
        <v>1065</v>
      </c>
      <c r="D1121" t="s">
        <v>995</v>
      </c>
      <c r="E1121">
        <v>12100</v>
      </c>
      <c r="F1121" t="str">
        <f>IFERROR(INDEX(corres_pbs_variables!$A$1:$B$100,MATCH(tab_pbs[[#This Row],[libelle_produit]],corres_pbs_variables!$B$1:$B$100,0),1),"")</f>
        <v>sau_fruit_noyau</v>
      </c>
    </row>
    <row r="1122" spans="1:6" hidden="1" x14ac:dyDescent="0.25">
      <c r="A1122" t="s">
        <v>1090</v>
      </c>
      <c r="B1122" t="s">
        <v>1091</v>
      </c>
      <c r="C1122" t="s">
        <v>1065</v>
      </c>
      <c r="D1122" t="s">
        <v>996</v>
      </c>
      <c r="E1122">
        <v>6400</v>
      </c>
      <c r="F1122" t="str">
        <f>IFERROR(INDEX(corres_pbs_variables!$A$1:$B$100,MATCH(tab_pbs[[#This Row],[libelle_produit]],corres_pbs_variables!$B$1:$B$100,0),1),"")</f>
        <v>sau_fruit_noyau</v>
      </c>
    </row>
    <row r="1123" spans="1:6" hidden="1" x14ac:dyDescent="0.25">
      <c r="A1123" t="s">
        <v>1090</v>
      </c>
      <c r="B1123" t="s">
        <v>1091</v>
      </c>
      <c r="C1123" t="s">
        <v>1065</v>
      </c>
      <c r="D1123" t="s">
        <v>997</v>
      </c>
      <c r="E1123">
        <v>23400</v>
      </c>
      <c r="F1123" t="str">
        <f>IFERROR(INDEX(corres_pbs_variables!$A$1:$B$100,MATCH(tab_pbs[[#This Row],[libelle_produit]],corres_pbs_variables!$B$1:$B$100,0),1),"")</f>
        <v>sau_fruit_noyau</v>
      </c>
    </row>
    <row r="1124" spans="1:6" hidden="1" x14ac:dyDescent="0.25">
      <c r="A1124" t="s">
        <v>1090</v>
      </c>
      <c r="B1124" t="s">
        <v>1091</v>
      </c>
      <c r="C1124" t="s">
        <v>1065</v>
      </c>
      <c r="D1124" t="s">
        <v>998</v>
      </c>
      <c r="E1124">
        <v>10500</v>
      </c>
      <c r="F1124" t="str">
        <f>IFERROR(INDEX(corres_pbs_variables!$A$1:$B$100,MATCH(tab_pbs[[#This Row],[libelle_produit]],corres_pbs_variables!$B$1:$B$100,0),1),"")</f>
        <v>sau_fruit_noyau</v>
      </c>
    </row>
    <row r="1125" spans="1:6" hidden="1" x14ac:dyDescent="0.25">
      <c r="A1125" t="s">
        <v>1090</v>
      </c>
      <c r="B1125" t="s">
        <v>1091</v>
      </c>
      <c r="C1125" t="s">
        <v>1065</v>
      </c>
      <c r="D1125" t="s">
        <v>999</v>
      </c>
      <c r="E1125">
        <v>18400</v>
      </c>
      <c r="F1125" t="str">
        <f>IFERROR(INDEX(corres_pbs_variables!$A$1:$B$100,MATCH(tab_pbs[[#This Row],[libelle_produit]],corres_pbs_variables!$B$1:$B$100,0),1),"")</f>
        <v>sau_fruit_noyau</v>
      </c>
    </row>
    <row r="1126" spans="1:6" hidden="1" x14ac:dyDescent="0.25">
      <c r="A1126" t="s">
        <v>1090</v>
      </c>
      <c r="B1126" t="s">
        <v>1091</v>
      </c>
      <c r="C1126" t="s">
        <v>1065</v>
      </c>
      <c r="D1126" t="s">
        <v>1000</v>
      </c>
      <c r="E1126">
        <v>18400</v>
      </c>
      <c r="F1126" t="str">
        <f>IFERROR(INDEX(corres_pbs_variables!$A$1:$B$100,MATCH(tab_pbs[[#This Row],[libelle_produit]],corres_pbs_variables!$B$1:$B$100,0),1),"")</f>
        <v>sau_fruit_noyau</v>
      </c>
    </row>
    <row r="1127" spans="1:6" hidden="1" x14ac:dyDescent="0.25">
      <c r="A1127" t="s">
        <v>1090</v>
      </c>
      <c r="B1127" t="s">
        <v>1091</v>
      </c>
      <c r="C1127" t="s">
        <v>1065</v>
      </c>
      <c r="D1127" t="s">
        <v>20</v>
      </c>
      <c r="E1127">
        <v>18400</v>
      </c>
      <c r="F1127" t="str">
        <f>IFERROR(INDEX(corres_pbs_variables!$A$1:$B$100,MATCH(tab_pbs[[#This Row],[libelle_produit]],corres_pbs_variables!$B$1:$B$100,0),1),"")</f>
        <v>sau_fruit_noyau</v>
      </c>
    </row>
    <row r="1128" spans="1:6" hidden="1" x14ac:dyDescent="0.25">
      <c r="A1128" t="s">
        <v>1090</v>
      </c>
      <c r="B1128" t="s">
        <v>1091</v>
      </c>
      <c r="C1128" t="s">
        <v>1065</v>
      </c>
      <c r="D1128" t="s">
        <v>1001</v>
      </c>
      <c r="E1128">
        <v>18600</v>
      </c>
      <c r="F1128" t="str">
        <f>IFERROR(INDEX(corres_pbs_variables!$A$1:$B$100,MATCH(tab_pbs[[#This Row],[libelle_produit]],corres_pbs_variables!$B$1:$B$100,0),1),"")</f>
        <v>sau_fruit_noyau</v>
      </c>
    </row>
    <row r="1129" spans="1:6" hidden="1" x14ac:dyDescent="0.25">
      <c r="A1129" t="s">
        <v>1090</v>
      </c>
      <c r="B1129" t="s">
        <v>1091</v>
      </c>
      <c r="C1129" t="s">
        <v>1065</v>
      </c>
      <c r="D1129" t="s">
        <v>1002</v>
      </c>
      <c r="E1129">
        <v>30200</v>
      </c>
      <c r="F1129" t="str">
        <f>IFERROR(INDEX(corres_pbs_variables!$A$1:$B$100,MATCH(tab_pbs[[#This Row],[libelle_produit]],corres_pbs_variables!$B$1:$B$100,0),1),"")</f>
        <v>sau_fruit_noyau</v>
      </c>
    </row>
    <row r="1130" spans="1:6" hidden="1" x14ac:dyDescent="0.25">
      <c r="A1130" t="s">
        <v>1090</v>
      </c>
      <c r="B1130" t="s">
        <v>1091</v>
      </c>
      <c r="C1130" t="s">
        <v>1065</v>
      </c>
      <c r="D1130" t="s">
        <v>1003</v>
      </c>
      <c r="E1130">
        <v>18400</v>
      </c>
      <c r="F1130" t="str">
        <f>IFERROR(INDEX(corres_pbs_variables!$A$1:$B$100,MATCH(tab_pbs[[#This Row],[libelle_produit]],corres_pbs_variables!$B$1:$B$100,0),1),"")</f>
        <v>sau_fruit_noyau</v>
      </c>
    </row>
    <row r="1131" spans="1:6" hidden="1" x14ac:dyDescent="0.25">
      <c r="A1131" t="s">
        <v>1090</v>
      </c>
      <c r="B1131" t="s">
        <v>1091</v>
      </c>
      <c r="C1131" t="s">
        <v>1065</v>
      </c>
      <c r="D1131" t="s">
        <v>1004</v>
      </c>
      <c r="E1131">
        <v>18400</v>
      </c>
      <c r="F1131" t="str">
        <f>IFERROR(INDEX(corres_pbs_variables!$A$1:$B$100,MATCH(tab_pbs[[#This Row],[libelle_produit]],corres_pbs_variables!$B$1:$B$100,0),1),"")</f>
        <v>sau_fruit_noyau</v>
      </c>
    </row>
    <row r="1132" spans="1:6" hidden="1" x14ac:dyDescent="0.25">
      <c r="A1132" t="s">
        <v>1090</v>
      </c>
      <c r="B1132" t="s">
        <v>1091</v>
      </c>
      <c r="C1132" t="s">
        <v>1065</v>
      </c>
      <c r="D1132" t="s">
        <v>1005</v>
      </c>
      <c r="E1132">
        <v>18400</v>
      </c>
      <c r="F1132" t="str">
        <f>IFERROR(INDEX(corres_pbs_variables!$A$1:$B$100,MATCH(tab_pbs[[#This Row],[libelle_produit]],corres_pbs_variables!$B$1:$B$100,0),1),"")</f>
        <v>sau_fruit_noyau</v>
      </c>
    </row>
    <row r="1133" spans="1:6" hidden="1" x14ac:dyDescent="0.25">
      <c r="A1133" t="s">
        <v>1090</v>
      </c>
      <c r="B1133" t="s">
        <v>1091</v>
      </c>
      <c r="C1133" t="s">
        <v>1065</v>
      </c>
      <c r="D1133" t="s">
        <v>1006</v>
      </c>
      <c r="E1133">
        <v>18400</v>
      </c>
      <c r="F1133" t="str">
        <f>IFERROR(INDEX(corres_pbs_variables!$A$1:$B$100,MATCH(tab_pbs[[#This Row],[libelle_produit]],corres_pbs_variables!$B$1:$B$100,0),1),"")</f>
        <v>sau_fruit_noyau</v>
      </c>
    </row>
    <row r="1134" spans="1:6" hidden="1" x14ac:dyDescent="0.25">
      <c r="A1134" t="s">
        <v>1090</v>
      </c>
      <c r="B1134" t="s">
        <v>1091</v>
      </c>
      <c r="C1134" t="s">
        <v>1065</v>
      </c>
      <c r="D1134" t="s">
        <v>1007</v>
      </c>
      <c r="E1134">
        <v>18400</v>
      </c>
      <c r="F1134" t="str">
        <f>IFERROR(INDEX(corres_pbs_variables!$A$1:$B$100,MATCH(tab_pbs[[#This Row],[libelle_produit]],corres_pbs_variables!$B$1:$B$100,0),1),"")</f>
        <v>sau_fruit_noyau</v>
      </c>
    </row>
    <row r="1135" spans="1:6" hidden="1" x14ac:dyDescent="0.25">
      <c r="A1135" t="s">
        <v>1090</v>
      </c>
      <c r="B1135" t="s">
        <v>1091</v>
      </c>
      <c r="C1135" t="s">
        <v>1065</v>
      </c>
      <c r="D1135" t="s">
        <v>1008</v>
      </c>
      <c r="E1135">
        <v>18400</v>
      </c>
      <c r="F1135" t="str">
        <f>IFERROR(INDEX(corres_pbs_variables!$A$1:$B$100,MATCH(tab_pbs[[#This Row],[libelle_produit]],corres_pbs_variables!$B$1:$B$100,0),1),"")</f>
        <v>sau_fruit_noyau</v>
      </c>
    </row>
    <row r="1136" spans="1:6" hidden="1" x14ac:dyDescent="0.25">
      <c r="A1136" t="s">
        <v>1092</v>
      </c>
      <c r="B1136" t="s">
        <v>1093</v>
      </c>
      <c r="C1136" t="s">
        <v>1065</v>
      </c>
      <c r="D1136" t="s">
        <v>983</v>
      </c>
      <c r="E1136">
        <v>14200</v>
      </c>
      <c r="F1136" t="str">
        <f>IFERROR(INDEX(corres_pbs_variables!$A$1:$B$100,MATCH(tab_pbs[[#This Row],[libelle_produit]],corres_pbs_variables!$B$1:$B$100,0),1),"")</f>
        <v/>
      </c>
    </row>
    <row r="1137" spans="1:6" hidden="1" x14ac:dyDescent="0.25">
      <c r="A1137" t="s">
        <v>1092</v>
      </c>
      <c r="B1137" t="s">
        <v>1093</v>
      </c>
      <c r="C1137" t="s">
        <v>1065</v>
      </c>
      <c r="D1137" t="s">
        <v>984</v>
      </c>
      <c r="E1137">
        <v>14200</v>
      </c>
      <c r="F1137" t="str">
        <f>IFERROR(INDEX(corres_pbs_variables!$A$1:$B$100,MATCH(tab_pbs[[#This Row],[libelle_produit]],corres_pbs_variables!$B$1:$B$100,0),1),"")</f>
        <v/>
      </c>
    </row>
    <row r="1138" spans="1:6" hidden="1" x14ac:dyDescent="0.25">
      <c r="A1138" t="s">
        <v>1092</v>
      </c>
      <c r="B1138" t="s">
        <v>1093</v>
      </c>
      <c r="C1138" t="s">
        <v>1065</v>
      </c>
      <c r="D1138" t="s">
        <v>985</v>
      </c>
      <c r="E1138">
        <v>14200</v>
      </c>
      <c r="F1138" t="str">
        <f>IFERROR(INDEX(corres_pbs_variables!$A$1:$B$100,MATCH(tab_pbs[[#This Row],[libelle_produit]],corres_pbs_variables!$B$1:$B$100,0),1),"")</f>
        <v/>
      </c>
    </row>
    <row r="1139" spans="1:6" hidden="1" x14ac:dyDescent="0.25">
      <c r="A1139" t="s">
        <v>1092</v>
      </c>
      <c r="B1139" t="s">
        <v>1093</v>
      </c>
      <c r="C1139" t="s">
        <v>1065</v>
      </c>
      <c r="D1139" t="s">
        <v>986</v>
      </c>
      <c r="E1139">
        <v>14200</v>
      </c>
      <c r="F1139" t="str">
        <f>IFERROR(INDEX(corres_pbs_variables!$A$1:$B$100,MATCH(tab_pbs[[#This Row],[libelle_produit]],corres_pbs_variables!$B$1:$B$100,0),1),"")</f>
        <v/>
      </c>
    </row>
    <row r="1140" spans="1:6" hidden="1" x14ac:dyDescent="0.25">
      <c r="A1140" t="s">
        <v>1092</v>
      </c>
      <c r="B1140" t="s">
        <v>1093</v>
      </c>
      <c r="C1140" t="s">
        <v>1065</v>
      </c>
      <c r="D1140" t="s">
        <v>987</v>
      </c>
      <c r="E1140">
        <v>14200</v>
      </c>
      <c r="F1140" t="str">
        <f>IFERROR(INDEX(corres_pbs_variables!$A$1:$B$100,MATCH(tab_pbs[[#This Row],[libelle_produit]],corres_pbs_variables!$B$1:$B$100,0),1),"")</f>
        <v/>
      </c>
    </row>
    <row r="1141" spans="1:6" hidden="1" x14ac:dyDescent="0.25">
      <c r="A1141" t="s">
        <v>1092</v>
      </c>
      <c r="B1141" t="s">
        <v>1093</v>
      </c>
      <c r="C1141" t="s">
        <v>1065</v>
      </c>
      <c r="D1141" t="s">
        <v>988</v>
      </c>
      <c r="E1141">
        <v>14200</v>
      </c>
      <c r="F1141" t="str">
        <f>IFERROR(INDEX(corres_pbs_variables!$A$1:$B$100,MATCH(tab_pbs[[#This Row],[libelle_produit]],corres_pbs_variables!$B$1:$B$100,0),1),"")</f>
        <v/>
      </c>
    </row>
    <row r="1142" spans="1:6" hidden="1" x14ac:dyDescent="0.25">
      <c r="A1142" t="s">
        <v>1092</v>
      </c>
      <c r="B1142" t="s">
        <v>1093</v>
      </c>
      <c r="C1142" t="s">
        <v>1065</v>
      </c>
      <c r="D1142" t="s">
        <v>989</v>
      </c>
      <c r="E1142">
        <v>14200</v>
      </c>
      <c r="F1142" t="str">
        <f>IFERROR(INDEX(corres_pbs_variables!$A$1:$B$100,MATCH(tab_pbs[[#This Row],[libelle_produit]],corres_pbs_variables!$B$1:$B$100,0),1),"")</f>
        <v/>
      </c>
    </row>
    <row r="1143" spans="1:6" hidden="1" x14ac:dyDescent="0.25">
      <c r="A1143" t="s">
        <v>1092</v>
      </c>
      <c r="B1143" t="s">
        <v>1093</v>
      </c>
      <c r="C1143" t="s">
        <v>1065</v>
      </c>
      <c r="D1143" t="s">
        <v>990</v>
      </c>
      <c r="E1143">
        <v>14200</v>
      </c>
      <c r="F1143" t="str">
        <f>IFERROR(INDEX(corres_pbs_variables!$A$1:$B$100,MATCH(tab_pbs[[#This Row],[libelle_produit]],corres_pbs_variables!$B$1:$B$100,0),1),"")</f>
        <v/>
      </c>
    </row>
    <row r="1144" spans="1:6" hidden="1" x14ac:dyDescent="0.25">
      <c r="A1144" t="s">
        <v>1092</v>
      </c>
      <c r="B1144" t="s">
        <v>1093</v>
      </c>
      <c r="C1144" t="s">
        <v>1065</v>
      </c>
      <c r="D1144" t="s">
        <v>991</v>
      </c>
      <c r="E1144">
        <v>14200</v>
      </c>
      <c r="F1144" t="str">
        <f>IFERROR(INDEX(corres_pbs_variables!$A$1:$B$100,MATCH(tab_pbs[[#This Row],[libelle_produit]],corres_pbs_variables!$B$1:$B$100,0),1),"")</f>
        <v/>
      </c>
    </row>
    <row r="1145" spans="1:6" hidden="1" x14ac:dyDescent="0.25">
      <c r="A1145" t="s">
        <v>1092</v>
      </c>
      <c r="B1145" t="s">
        <v>1093</v>
      </c>
      <c r="C1145" t="s">
        <v>1065</v>
      </c>
      <c r="D1145" t="s">
        <v>992</v>
      </c>
      <c r="E1145">
        <v>14200</v>
      </c>
      <c r="F1145" t="str">
        <f>IFERROR(INDEX(corres_pbs_variables!$A$1:$B$100,MATCH(tab_pbs[[#This Row],[libelle_produit]],corres_pbs_variables!$B$1:$B$100,0),1),"")</f>
        <v/>
      </c>
    </row>
    <row r="1146" spans="1:6" hidden="1" x14ac:dyDescent="0.25">
      <c r="A1146" t="s">
        <v>1092</v>
      </c>
      <c r="B1146" t="s">
        <v>1093</v>
      </c>
      <c r="C1146" t="s">
        <v>1065</v>
      </c>
      <c r="D1146" t="s">
        <v>993</v>
      </c>
      <c r="E1146">
        <v>14200</v>
      </c>
      <c r="F1146" t="str">
        <f>IFERROR(INDEX(corres_pbs_variables!$A$1:$B$100,MATCH(tab_pbs[[#This Row],[libelle_produit]],corres_pbs_variables!$B$1:$B$100,0),1),"")</f>
        <v/>
      </c>
    </row>
    <row r="1147" spans="1:6" hidden="1" x14ac:dyDescent="0.25">
      <c r="A1147" t="s">
        <v>1092</v>
      </c>
      <c r="B1147" t="s">
        <v>1093</v>
      </c>
      <c r="C1147" t="s">
        <v>1065</v>
      </c>
      <c r="D1147" t="s">
        <v>994</v>
      </c>
      <c r="E1147">
        <v>14200</v>
      </c>
      <c r="F1147" t="str">
        <f>IFERROR(INDEX(corres_pbs_variables!$A$1:$B$100,MATCH(tab_pbs[[#This Row],[libelle_produit]],corres_pbs_variables!$B$1:$B$100,0),1),"")</f>
        <v/>
      </c>
    </row>
    <row r="1148" spans="1:6" hidden="1" x14ac:dyDescent="0.25">
      <c r="A1148" t="s">
        <v>1092</v>
      </c>
      <c r="B1148" t="s">
        <v>1093</v>
      </c>
      <c r="C1148" t="s">
        <v>1065</v>
      </c>
      <c r="D1148" t="s">
        <v>995</v>
      </c>
      <c r="E1148">
        <v>14200</v>
      </c>
      <c r="F1148" t="str">
        <f>IFERROR(INDEX(corres_pbs_variables!$A$1:$B$100,MATCH(tab_pbs[[#This Row],[libelle_produit]],corres_pbs_variables!$B$1:$B$100,0),1),"")</f>
        <v/>
      </c>
    </row>
    <row r="1149" spans="1:6" hidden="1" x14ac:dyDescent="0.25">
      <c r="A1149" t="s">
        <v>1092</v>
      </c>
      <c r="B1149" t="s">
        <v>1093</v>
      </c>
      <c r="C1149" t="s">
        <v>1065</v>
      </c>
      <c r="D1149" t="s">
        <v>996</v>
      </c>
      <c r="E1149">
        <v>14200</v>
      </c>
      <c r="F1149" t="str">
        <f>IFERROR(INDEX(corres_pbs_variables!$A$1:$B$100,MATCH(tab_pbs[[#This Row],[libelle_produit]],corres_pbs_variables!$B$1:$B$100,0),1),"")</f>
        <v/>
      </c>
    </row>
    <row r="1150" spans="1:6" hidden="1" x14ac:dyDescent="0.25">
      <c r="A1150" t="s">
        <v>1092</v>
      </c>
      <c r="B1150" t="s">
        <v>1093</v>
      </c>
      <c r="C1150" t="s">
        <v>1065</v>
      </c>
      <c r="D1150" t="s">
        <v>997</v>
      </c>
      <c r="E1150">
        <v>14200</v>
      </c>
      <c r="F1150" t="str">
        <f>IFERROR(INDEX(corres_pbs_variables!$A$1:$B$100,MATCH(tab_pbs[[#This Row],[libelle_produit]],corres_pbs_variables!$B$1:$B$100,0),1),"")</f>
        <v/>
      </c>
    </row>
    <row r="1151" spans="1:6" hidden="1" x14ac:dyDescent="0.25">
      <c r="A1151" t="s">
        <v>1092</v>
      </c>
      <c r="B1151" t="s">
        <v>1093</v>
      </c>
      <c r="C1151" t="s">
        <v>1065</v>
      </c>
      <c r="D1151" t="s">
        <v>998</v>
      </c>
      <c r="E1151">
        <v>19600</v>
      </c>
      <c r="F1151" t="str">
        <f>IFERROR(INDEX(corres_pbs_variables!$A$1:$B$100,MATCH(tab_pbs[[#This Row],[libelle_produit]],corres_pbs_variables!$B$1:$B$100,0),1),"")</f>
        <v/>
      </c>
    </row>
    <row r="1152" spans="1:6" hidden="1" x14ac:dyDescent="0.25">
      <c r="A1152" t="s">
        <v>1092</v>
      </c>
      <c r="B1152" t="s">
        <v>1093</v>
      </c>
      <c r="C1152" t="s">
        <v>1065</v>
      </c>
      <c r="D1152" t="s">
        <v>999</v>
      </c>
      <c r="E1152">
        <v>14200</v>
      </c>
      <c r="F1152" t="str">
        <f>IFERROR(INDEX(corres_pbs_variables!$A$1:$B$100,MATCH(tab_pbs[[#This Row],[libelle_produit]],corres_pbs_variables!$B$1:$B$100,0),1),"")</f>
        <v/>
      </c>
    </row>
    <row r="1153" spans="1:6" hidden="1" x14ac:dyDescent="0.25">
      <c r="A1153" t="s">
        <v>1092</v>
      </c>
      <c r="B1153" t="s">
        <v>1093</v>
      </c>
      <c r="C1153" t="s">
        <v>1065</v>
      </c>
      <c r="D1153" t="s">
        <v>1000</v>
      </c>
      <c r="E1153">
        <v>14200</v>
      </c>
      <c r="F1153" t="str">
        <f>IFERROR(INDEX(corres_pbs_variables!$A$1:$B$100,MATCH(tab_pbs[[#This Row],[libelle_produit]],corres_pbs_variables!$B$1:$B$100,0),1),"")</f>
        <v/>
      </c>
    </row>
    <row r="1154" spans="1:6" hidden="1" x14ac:dyDescent="0.25">
      <c r="A1154" t="s">
        <v>1092</v>
      </c>
      <c r="B1154" t="s">
        <v>1093</v>
      </c>
      <c r="C1154" t="s">
        <v>1065</v>
      </c>
      <c r="D1154" t="s">
        <v>20</v>
      </c>
      <c r="E1154">
        <v>14200</v>
      </c>
      <c r="F1154" t="str">
        <f>IFERROR(INDEX(corres_pbs_variables!$A$1:$B$100,MATCH(tab_pbs[[#This Row],[libelle_produit]],corres_pbs_variables!$B$1:$B$100,0),1),"")</f>
        <v/>
      </c>
    </row>
    <row r="1155" spans="1:6" hidden="1" x14ac:dyDescent="0.25">
      <c r="A1155" t="s">
        <v>1092</v>
      </c>
      <c r="B1155" t="s">
        <v>1093</v>
      </c>
      <c r="C1155" t="s">
        <v>1065</v>
      </c>
      <c r="D1155" t="s">
        <v>1001</v>
      </c>
      <c r="E1155">
        <v>14200</v>
      </c>
      <c r="F1155" t="str">
        <f>IFERROR(INDEX(corres_pbs_variables!$A$1:$B$100,MATCH(tab_pbs[[#This Row],[libelle_produit]],corres_pbs_variables!$B$1:$B$100,0),1),"")</f>
        <v/>
      </c>
    </row>
    <row r="1156" spans="1:6" hidden="1" x14ac:dyDescent="0.25">
      <c r="A1156" t="s">
        <v>1092</v>
      </c>
      <c r="B1156" t="s">
        <v>1093</v>
      </c>
      <c r="C1156" t="s">
        <v>1065</v>
      </c>
      <c r="D1156" t="s">
        <v>1002</v>
      </c>
      <c r="E1156">
        <v>14200</v>
      </c>
      <c r="F1156" t="str">
        <f>IFERROR(INDEX(corres_pbs_variables!$A$1:$B$100,MATCH(tab_pbs[[#This Row],[libelle_produit]],corres_pbs_variables!$B$1:$B$100,0),1),"")</f>
        <v/>
      </c>
    </row>
    <row r="1157" spans="1:6" hidden="1" x14ac:dyDescent="0.25">
      <c r="A1157" t="s">
        <v>1092</v>
      </c>
      <c r="B1157" t="s">
        <v>1093</v>
      </c>
      <c r="C1157" t="s">
        <v>1065</v>
      </c>
      <c r="D1157" t="s">
        <v>1003</v>
      </c>
      <c r="E1157">
        <v>14200</v>
      </c>
      <c r="F1157" t="str">
        <f>IFERROR(INDEX(corres_pbs_variables!$A$1:$B$100,MATCH(tab_pbs[[#This Row],[libelle_produit]],corres_pbs_variables!$B$1:$B$100,0),1),"")</f>
        <v/>
      </c>
    </row>
    <row r="1158" spans="1:6" hidden="1" x14ac:dyDescent="0.25">
      <c r="A1158" t="s">
        <v>1092</v>
      </c>
      <c r="B1158" t="s">
        <v>1093</v>
      </c>
      <c r="C1158" t="s">
        <v>1065</v>
      </c>
      <c r="D1158" t="s">
        <v>1004</v>
      </c>
      <c r="E1158">
        <v>16100</v>
      </c>
      <c r="F1158" t="str">
        <f>IFERROR(INDEX(corres_pbs_variables!$A$1:$B$100,MATCH(tab_pbs[[#This Row],[libelle_produit]],corres_pbs_variables!$B$1:$B$100,0),1),"")</f>
        <v/>
      </c>
    </row>
    <row r="1159" spans="1:6" hidden="1" x14ac:dyDescent="0.25">
      <c r="A1159" t="s">
        <v>1092</v>
      </c>
      <c r="B1159" t="s">
        <v>1093</v>
      </c>
      <c r="C1159" t="s">
        <v>1065</v>
      </c>
      <c r="D1159" t="s">
        <v>1005</v>
      </c>
      <c r="E1159">
        <v>16100</v>
      </c>
      <c r="F1159" t="str">
        <f>IFERROR(INDEX(corres_pbs_variables!$A$1:$B$100,MATCH(tab_pbs[[#This Row],[libelle_produit]],corres_pbs_variables!$B$1:$B$100,0),1),"")</f>
        <v/>
      </c>
    </row>
    <row r="1160" spans="1:6" hidden="1" x14ac:dyDescent="0.25">
      <c r="A1160" t="s">
        <v>1092</v>
      </c>
      <c r="B1160" t="s">
        <v>1093</v>
      </c>
      <c r="C1160" t="s">
        <v>1065</v>
      </c>
      <c r="D1160" t="s">
        <v>1006</v>
      </c>
      <c r="E1160">
        <v>16100</v>
      </c>
      <c r="F1160" t="str">
        <f>IFERROR(INDEX(corres_pbs_variables!$A$1:$B$100,MATCH(tab_pbs[[#This Row],[libelle_produit]],corres_pbs_variables!$B$1:$B$100,0),1),"")</f>
        <v/>
      </c>
    </row>
    <row r="1161" spans="1:6" hidden="1" x14ac:dyDescent="0.25">
      <c r="A1161" t="s">
        <v>1092</v>
      </c>
      <c r="B1161" t="s">
        <v>1093</v>
      </c>
      <c r="C1161" t="s">
        <v>1065</v>
      </c>
      <c r="D1161" t="s">
        <v>1007</v>
      </c>
      <c r="E1161">
        <v>16100</v>
      </c>
      <c r="F1161" t="str">
        <f>IFERROR(INDEX(corres_pbs_variables!$A$1:$B$100,MATCH(tab_pbs[[#This Row],[libelle_produit]],corres_pbs_variables!$B$1:$B$100,0),1),"")</f>
        <v/>
      </c>
    </row>
    <row r="1162" spans="1:6" hidden="1" x14ac:dyDescent="0.25">
      <c r="A1162" t="s">
        <v>1092</v>
      </c>
      <c r="B1162" t="s">
        <v>1093</v>
      </c>
      <c r="C1162" t="s">
        <v>1065</v>
      </c>
      <c r="D1162" t="s">
        <v>1008</v>
      </c>
      <c r="E1162">
        <v>16100</v>
      </c>
      <c r="F1162" t="str">
        <f>IFERROR(INDEX(corres_pbs_variables!$A$1:$B$100,MATCH(tab_pbs[[#This Row],[libelle_produit]],corres_pbs_variables!$B$1:$B$100,0),1),"")</f>
        <v/>
      </c>
    </row>
    <row r="1163" spans="1:6" hidden="1" x14ac:dyDescent="0.25">
      <c r="A1163" t="s">
        <v>1094</v>
      </c>
      <c r="B1163" t="s">
        <v>1095</v>
      </c>
      <c r="C1163" t="s">
        <v>1065</v>
      </c>
      <c r="D1163" t="s">
        <v>983</v>
      </c>
      <c r="E1163">
        <v>31085</v>
      </c>
      <c r="F1163" t="str">
        <f>IFERROR(INDEX(corres_pbs_variables!$A$1:$B$100,MATCH(tab_pbs[[#This Row],[libelle_produit]],corres_pbs_variables!$B$1:$B$100,0),1),"")</f>
        <v>sau_petits_fruits</v>
      </c>
    </row>
    <row r="1164" spans="1:6" hidden="1" x14ac:dyDescent="0.25">
      <c r="A1164" t="s">
        <v>1094</v>
      </c>
      <c r="B1164" t="s">
        <v>1095</v>
      </c>
      <c r="C1164" t="s">
        <v>1065</v>
      </c>
      <c r="D1164" t="s">
        <v>984</v>
      </c>
      <c r="E1164">
        <v>27160</v>
      </c>
      <c r="F1164" t="str">
        <f>IFERROR(INDEX(corres_pbs_variables!$A$1:$B$100,MATCH(tab_pbs[[#This Row],[libelle_produit]],corres_pbs_variables!$B$1:$B$100,0),1),"")</f>
        <v>sau_petits_fruits</v>
      </c>
    </row>
    <row r="1165" spans="1:6" hidden="1" x14ac:dyDescent="0.25">
      <c r="A1165" t="s">
        <v>1094</v>
      </c>
      <c r="B1165" t="s">
        <v>1095</v>
      </c>
      <c r="C1165" t="s">
        <v>1065</v>
      </c>
      <c r="D1165" t="s">
        <v>985</v>
      </c>
      <c r="E1165">
        <v>8067</v>
      </c>
      <c r="F1165" t="str">
        <f>IFERROR(INDEX(corres_pbs_variables!$A$1:$B$100,MATCH(tab_pbs[[#This Row],[libelle_produit]],corres_pbs_variables!$B$1:$B$100,0),1),"")</f>
        <v>sau_petits_fruits</v>
      </c>
    </row>
    <row r="1166" spans="1:6" hidden="1" x14ac:dyDescent="0.25">
      <c r="A1166" t="s">
        <v>1094</v>
      </c>
      <c r="B1166" t="s">
        <v>1095</v>
      </c>
      <c r="C1166" t="s">
        <v>1065</v>
      </c>
      <c r="D1166" t="s">
        <v>986</v>
      </c>
      <c r="E1166">
        <v>27637</v>
      </c>
      <c r="F1166" t="str">
        <f>IFERROR(INDEX(corres_pbs_variables!$A$1:$B$100,MATCH(tab_pbs[[#This Row],[libelle_produit]],corres_pbs_variables!$B$1:$B$100,0),1),"")</f>
        <v>sau_petits_fruits</v>
      </c>
    </row>
    <row r="1167" spans="1:6" hidden="1" x14ac:dyDescent="0.25">
      <c r="A1167" t="s">
        <v>1094</v>
      </c>
      <c r="B1167" t="s">
        <v>1095</v>
      </c>
      <c r="C1167" t="s">
        <v>1065</v>
      </c>
      <c r="D1167" t="s">
        <v>987</v>
      </c>
      <c r="E1167">
        <v>7788</v>
      </c>
      <c r="F1167" t="str">
        <f>IFERROR(INDEX(corres_pbs_variables!$A$1:$B$100,MATCH(tab_pbs[[#This Row],[libelle_produit]],corres_pbs_variables!$B$1:$B$100,0),1),"")</f>
        <v>sau_petits_fruits</v>
      </c>
    </row>
    <row r="1168" spans="1:6" hidden="1" x14ac:dyDescent="0.25">
      <c r="A1168" t="s">
        <v>1094</v>
      </c>
      <c r="B1168" t="s">
        <v>1095</v>
      </c>
      <c r="C1168" t="s">
        <v>1065</v>
      </c>
      <c r="D1168" t="s">
        <v>988</v>
      </c>
      <c r="E1168">
        <v>23780</v>
      </c>
      <c r="F1168" t="str">
        <f>IFERROR(INDEX(corres_pbs_variables!$A$1:$B$100,MATCH(tab_pbs[[#This Row],[libelle_produit]],corres_pbs_variables!$B$1:$B$100,0),1),"")</f>
        <v>sau_petits_fruits</v>
      </c>
    </row>
    <row r="1169" spans="1:6" hidden="1" x14ac:dyDescent="0.25">
      <c r="A1169" t="s">
        <v>1094</v>
      </c>
      <c r="B1169" t="s">
        <v>1095</v>
      </c>
      <c r="C1169" t="s">
        <v>1065</v>
      </c>
      <c r="D1169" t="s">
        <v>989</v>
      </c>
      <c r="E1169">
        <v>4026</v>
      </c>
      <c r="F1169" t="str">
        <f>IFERROR(INDEX(corres_pbs_variables!$A$1:$B$100,MATCH(tab_pbs[[#This Row],[libelle_produit]],corres_pbs_variables!$B$1:$B$100,0),1),"")</f>
        <v>sau_petits_fruits</v>
      </c>
    </row>
    <row r="1170" spans="1:6" hidden="1" x14ac:dyDescent="0.25">
      <c r="A1170" t="s">
        <v>1094</v>
      </c>
      <c r="B1170" t="s">
        <v>1095</v>
      </c>
      <c r="C1170" t="s">
        <v>1065</v>
      </c>
      <c r="D1170" t="s">
        <v>990</v>
      </c>
      <c r="E1170">
        <v>22274</v>
      </c>
      <c r="F1170" t="str">
        <f>IFERROR(INDEX(corres_pbs_variables!$A$1:$B$100,MATCH(tab_pbs[[#This Row],[libelle_produit]],corres_pbs_variables!$B$1:$B$100,0),1),"")</f>
        <v>sau_petits_fruits</v>
      </c>
    </row>
    <row r="1171" spans="1:6" hidden="1" x14ac:dyDescent="0.25">
      <c r="A1171" t="s">
        <v>1094</v>
      </c>
      <c r="B1171" t="s">
        <v>1095</v>
      </c>
      <c r="C1171" t="s">
        <v>1065</v>
      </c>
      <c r="D1171" t="s">
        <v>991</v>
      </c>
      <c r="E1171">
        <v>23396</v>
      </c>
      <c r="F1171" t="str">
        <f>IFERROR(INDEX(corres_pbs_variables!$A$1:$B$100,MATCH(tab_pbs[[#This Row],[libelle_produit]],corres_pbs_variables!$B$1:$B$100,0),1),"")</f>
        <v>sau_petits_fruits</v>
      </c>
    </row>
    <row r="1172" spans="1:6" hidden="1" x14ac:dyDescent="0.25">
      <c r="A1172" t="s">
        <v>1094</v>
      </c>
      <c r="B1172" t="s">
        <v>1095</v>
      </c>
      <c r="C1172" t="s">
        <v>1065</v>
      </c>
      <c r="D1172" t="s">
        <v>992</v>
      </c>
      <c r="E1172">
        <v>22785</v>
      </c>
      <c r="F1172" t="str">
        <f>IFERROR(INDEX(corres_pbs_variables!$A$1:$B$100,MATCH(tab_pbs[[#This Row],[libelle_produit]],corres_pbs_variables!$B$1:$B$100,0),1),"")</f>
        <v>sau_petits_fruits</v>
      </c>
    </row>
    <row r="1173" spans="1:6" hidden="1" x14ac:dyDescent="0.25">
      <c r="A1173" t="s">
        <v>1094</v>
      </c>
      <c r="B1173" t="s">
        <v>1095</v>
      </c>
      <c r="C1173" t="s">
        <v>1065</v>
      </c>
      <c r="D1173" t="s">
        <v>993</v>
      </c>
      <c r="E1173">
        <v>33253</v>
      </c>
      <c r="F1173" t="str">
        <f>IFERROR(INDEX(corres_pbs_variables!$A$1:$B$100,MATCH(tab_pbs[[#This Row],[libelle_produit]],corres_pbs_variables!$B$1:$B$100,0),1),"")</f>
        <v>sau_petits_fruits</v>
      </c>
    </row>
    <row r="1174" spans="1:6" hidden="1" x14ac:dyDescent="0.25">
      <c r="A1174" t="s">
        <v>1094</v>
      </c>
      <c r="B1174" t="s">
        <v>1095</v>
      </c>
      <c r="C1174" t="s">
        <v>1065</v>
      </c>
      <c r="D1174" t="s">
        <v>994</v>
      </c>
      <c r="E1174">
        <v>5116</v>
      </c>
      <c r="F1174" t="str">
        <f>IFERROR(INDEX(corres_pbs_variables!$A$1:$B$100,MATCH(tab_pbs[[#This Row],[libelle_produit]],corres_pbs_variables!$B$1:$B$100,0),1),"")</f>
        <v>sau_petits_fruits</v>
      </c>
    </row>
    <row r="1175" spans="1:6" hidden="1" x14ac:dyDescent="0.25">
      <c r="A1175" t="s">
        <v>1094</v>
      </c>
      <c r="B1175" t="s">
        <v>1095</v>
      </c>
      <c r="C1175" t="s">
        <v>1065</v>
      </c>
      <c r="D1175" t="s">
        <v>995</v>
      </c>
      <c r="E1175">
        <v>25074</v>
      </c>
      <c r="F1175" t="str">
        <f>IFERROR(INDEX(corres_pbs_variables!$A$1:$B$100,MATCH(tab_pbs[[#This Row],[libelle_produit]],corres_pbs_variables!$B$1:$B$100,0),1),"")</f>
        <v>sau_petits_fruits</v>
      </c>
    </row>
    <row r="1176" spans="1:6" hidden="1" x14ac:dyDescent="0.25">
      <c r="A1176" t="s">
        <v>1094</v>
      </c>
      <c r="B1176" t="s">
        <v>1095</v>
      </c>
      <c r="C1176" t="s">
        <v>1065</v>
      </c>
      <c r="D1176" t="s">
        <v>996</v>
      </c>
      <c r="E1176">
        <v>4957</v>
      </c>
      <c r="F1176" t="str">
        <f>IFERROR(INDEX(corres_pbs_variables!$A$1:$B$100,MATCH(tab_pbs[[#This Row],[libelle_produit]],corres_pbs_variables!$B$1:$B$100,0),1),"")</f>
        <v>sau_petits_fruits</v>
      </c>
    </row>
    <row r="1177" spans="1:6" hidden="1" x14ac:dyDescent="0.25">
      <c r="A1177" t="s">
        <v>1094</v>
      </c>
      <c r="B1177" t="s">
        <v>1095</v>
      </c>
      <c r="C1177" t="s">
        <v>1065</v>
      </c>
      <c r="D1177" t="s">
        <v>997</v>
      </c>
      <c r="E1177">
        <v>15514</v>
      </c>
      <c r="F1177" t="str">
        <f>IFERROR(INDEX(corres_pbs_variables!$A$1:$B$100,MATCH(tab_pbs[[#This Row],[libelle_produit]],corres_pbs_variables!$B$1:$B$100,0),1),"")</f>
        <v>sau_petits_fruits</v>
      </c>
    </row>
    <row r="1178" spans="1:6" hidden="1" x14ac:dyDescent="0.25">
      <c r="A1178" t="s">
        <v>1094</v>
      </c>
      <c r="B1178" t="s">
        <v>1095</v>
      </c>
      <c r="C1178" t="s">
        <v>1065</v>
      </c>
      <c r="D1178" t="s">
        <v>998</v>
      </c>
      <c r="E1178">
        <v>41028</v>
      </c>
      <c r="F1178" t="str">
        <f>IFERROR(INDEX(corres_pbs_variables!$A$1:$B$100,MATCH(tab_pbs[[#This Row],[libelle_produit]],corres_pbs_variables!$B$1:$B$100,0),1),"")</f>
        <v>sau_petits_fruits</v>
      </c>
    </row>
    <row r="1179" spans="1:6" hidden="1" x14ac:dyDescent="0.25">
      <c r="A1179" t="s">
        <v>1094</v>
      </c>
      <c r="B1179" t="s">
        <v>1095</v>
      </c>
      <c r="C1179" t="s">
        <v>1065</v>
      </c>
      <c r="D1179" t="s">
        <v>999</v>
      </c>
      <c r="E1179">
        <v>17004</v>
      </c>
      <c r="F1179" t="str">
        <f>IFERROR(INDEX(corres_pbs_variables!$A$1:$B$100,MATCH(tab_pbs[[#This Row],[libelle_produit]],corres_pbs_variables!$B$1:$B$100,0),1),"")</f>
        <v>sau_petits_fruits</v>
      </c>
    </row>
    <row r="1180" spans="1:6" hidden="1" x14ac:dyDescent="0.25">
      <c r="A1180" t="s">
        <v>1094</v>
      </c>
      <c r="B1180" t="s">
        <v>1095</v>
      </c>
      <c r="C1180" t="s">
        <v>1065</v>
      </c>
      <c r="D1180" t="s">
        <v>1000</v>
      </c>
      <c r="E1180">
        <v>17361</v>
      </c>
      <c r="F1180" t="str">
        <f>IFERROR(INDEX(corres_pbs_variables!$A$1:$B$100,MATCH(tab_pbs[[#This Row],[libelle_produit]],corres_pbs_variables!$B$1:$B$100,0),1),"")</f>
        <v>sau_petits_fruits</v>
      </c>
    </row>
    <row r="1181" spans="1:6" hidden="1" x14ac:dyDescent="0.25">
      <c r="A1181" t="s">
        <v>1094</v>
      </c>
      <c r="B1181" t="s">
        <v>1095</v>
      </c>
      <c r="C1181" t="s">
        <v>1065</v>
      </c>
      <c r="D1181" t="s">
        <v>20</v>
      </c>
      <c r="E1181">
        <v>25723</v>
      </c>
      <c r="F1181" t="str">
        <f>IFERROR(INDEX(corres_pbs_variables!$A$1:$B$100,MATCH(tab_pbs[[#This Row],[libelle_produit]],corres_pbs_variables!$B$1:$B$100,0),1),"")</f>
        <v>sau_petits_fruits</v>
      </c>
    </row>
    <row r="1182" spans="1:6" hidden="1" x14ac:dyDescent="0.25">
      <c r="A1182" t="s">
        <v>1094</v>
      </c>
      <c r="B1182" t="s">
        <v>1095</v>
      </c>
      <c r="C1182" t="s">
        <v>1065</v>
      </c>
      <c r="D1182" t="s">
        <v>1001</v>
      </c>
      <c r="E1182">
        <v>27023</v>
      </c>
      <c r="F1182" t="str">
        <f>IFERROR(INDEX(corres_pbs_variables!$A$1:$B$100,MATCH(tab_pbs[[#This Row],[libelle_produit]],corres_pbs_variables!$B$1:$B$100,0),1),"")</f>
        <v>sau_petits_fruits</v>
      </c>
    </row>
    <row r="1183" spans="1:6" hidden="1" x14ac:dyDescent="0.25">
      <c r="A1183" t="s">
        <v>1094</v>
      </c>
      <c r="B1183" t="s">
        <v>1095</v>
      </c>
      <c r="C1183" t="s">
        <v>1065</v>
      </c>
      <c r="D1183" t="s">
        <v>1002</v>
      </c>
      <c r="E1183">
        <v>28871</v>
      </c>
      <c r="F1183" t="str">
        <f>IFERROR(INDEX(corres_pbs_variables!$A$1:$B$100,MATCH(tab_pbs[[#This Row],[libelle_produit]],corres_pbs_variables!$B$1:$B$100,0),1),"")</f>
        <v>sau_petits_fruits</v>
      </c>
    </row>
    <row r="1184" spans="1:6" hidden="1" x14ac:dyDescent="0.25">
      <c r="A1184" t="s">
        <v>1094</v>
      </c>
      <c r="B1184" t="s">
        <v>1095</v>
      </c>
      <c r="C1184" t="s">
        <v>1065</v>
      </c>
      <c r="D1184" t="s">
        <v>1003</v>
      </c>
      <c r="E1184">
        <v>28871</v>
      </c>
      <c r="F1184" t="str">
        <f>IFERROR(INDEX(corres_pbs_variables!$A$1:$B$100,MATCH(tab_pbs[[#This Row],[libelle_produit]],corres_pbs_variables!$B$1:$B$100,0),1),"")</f>
        <v>sau_petits_fruits</v>
      </c>
    </row>
    <row r="1185" spans="1:6" hidden="1" x14ac:dyDescent="0.25">
      <c r="A1185" t="s">
        <v>1094</v>
      </c>
      <c r="B1185" t="s">
        <v>1095</v>
      </c>
      <c r="C1185" t="s">
        <v>1065</v>
      </c>
      <c r="D1185" t="s">
        <v>1004</v>
      </c>
      <c r="E1185">
        <v>11466</v>
      </c>
      <c r="F1185" t="str">
        <f>IFERROR(INDEX(corres_pbs_variables!$A$1:$B$100,MATCH(tab_pbs[[#This Row],[libelle_produit]],corres_pbs_variables!$B$1:$B$100,0),1),"")</f>
        <v>sau_petits_fruits</v>
      </c>
    </row>
    <row r="1186" spans="1:6" hidden="1" x14ac:dyDescent="0.25">
      <c r="A1186" t="s">
        <v>1094</v>
      </c>
      <c r="B1186" t="s">
        <v>1095</v>
      </c>
      <c r="C1186" t="s">
        <v>1065</v>
      </c>
      <c r="D1186" t="s">
        <v>1005</v>
      </c>
      <c r="E1186">
        <v>11466</v>
      </c>
      <c r="F1186" t="str">
        <f>IFERROR(INDEX(corres_pbs_variables!$A$1:$B$100,MATCH(tab_pbs[[#This Row],[libelle_produit]],corres_pbs_variables!$B$1:$B$100,0),1),"")</f>
        <v>sau_petits_fruits</v>
      </c>
    </row>
    <row r="1187" spans="1:6" hidden="1" x14ac:dyDescent="0.25">
      <c r="A1187" t="s">
        <v>1094</v>
      </c>
      <c r="B1187" t="s">
        <v>1095</v>
      </c>
      <c r="C1187" t="s">
        <v>1065</v>
      </c>
      <c r="D1187" t="s">
        <v>1006</v>
      </c>
      <c r="E1187">
        <v>11466</v>
      </c>
      <c r="F1187" t="str">
        <f>IFERROR(INDEX(corres_pbs_variables!$A$1:$B$100,MATCH(tab_pbs[[#This Row],[libelle_produit]],corres_pbs_variables!$B$1:$B$100,0),1),"")</f>
        <v>sau_petits_fruits</v>
      </c>
    </row>
    <row r="1188" spans="1:6" hidden="1" x14ac:dyDescent="0.25">
      <c r="A1188" t="s">
        <v>1094</v>
      </c>
      <c r="B1188" t="s">
        <v>1095</v>
      </c>
      <c r="C1188" t="s">
        <v>1065</v>
      </c>
      <c r="D1188" t="s">
        <v>1007</v>
      </c>
      <c r="E1188">
        <v>11466</v>
      </c>
      <c r="F1188" t="str">
        <f>IFERROR(INDEX(corres_pbs_variables!$A$1:$B$100,MATCH(tab_pbs[[#This Row],[libelle_produit]],corres_pbs_variables!$B$1:$B$100,0),1),"")</f>
        <v>sau_petits_fruits</v>
      </c>
    </row>
    <row r="1189" spans="1:6" hidden="1" x14ac:dyDescent="0.25">
      <c r="A1189" t="s">
        <v>1094</v>
      </c>
      <c r="B1189" t="s">
        <v>1095</v>
      </c>
      <c r="C1189" t="s">
        <v>1065</v>
      </c>
      <c r="D1189" t="s">
        <v>1008</v>
      </c>
      <c r="E1189">
        <v>11466</v>
      </c>
      <c r="F1189" t="str">
        <f>IFERROR(INDEX(corres_pbs_variables!$A$1:$B$100,MATCH(tab_pbs[[#This Row],[libelle_produit]],corres_pbs_variables!$B$1:$B$100,0),1),"")</f>
        <v>sau_petits_fruits</v>
      </c>
    </row>
    <row r="1190" spans="1:6" hidden="1" x14ac:dyDescent="0.25">
      <c r="A1190" t="s">
        <v>1096</v>
      </c>
      <c r="B1190" t="s">
        <v>1097</v>
      </c>
      <c r="C1190" t="s">
        <v>1065</v>
      </c>
      <c r="D1190" t="s">
        <v>983</v>
      </c>
      <c r="E1190">
        <v>4000</v>
      </c>
      <c r="F1190" t="str">
        <f>IFERROR(INDEX(corres_pbs_variables!$A$1:$B$100,MATCH(tab_pbs[[#This Row],[libelle_produit]],corres_pbs_variables!$B$1:$B$100,0),1),"")</f>
        <v>sau_fruit_coque</v>
      </c>
    </row>
    <row r="1191" spans="1:6" hidden="1" x14ac:dyDescent="0.25">
      <c r="A1191" t="s">
        <v>1096</v>
      </c>
      <c r="B1191" t="s">
        <v>1097</v>
      </c>
      <c r="C1191" t="s">
        <v>1065</v>
      </c>
      <c r="D1191" t="s">
        <v>984</v>
      </c>
      <c r="E1191">
        <v>4000</v>
      </c>
      <c r="F1191" t="str">
        <f>IFERROR(INDEX(corres_pbs_variables!$A$1:$B$100,MATCH(tab_pbs[[#This Row],[libelle_produit]],corres_pbs_variables!$B$1:$B$100,0),1),"")</f>
        <v>sau_fruit_coque</v>
      </c>
    </row>
    <row r="1192" spans="1:6" hidden="1" x14ac:dyDescent="0.25">
      <c r="A1192" t="s">
        <v>1096</v>
      </c>
      <c r="B1192" t="s">
        <v>1097</v>
      </c>
      <c r="C1192" t="s">
        <v>1065</v>
      </c>
      <c r="D1192" t="s">
        <v>985</v>
      </c>
      <c r="E1192">
        <v>4000</v>
      </c>
      <c r="F1192" t="str">
        <f>IFERROR(INDEX(corres_pbs_variables!$A$1:$B$100,MATCH(tab_pbs[[#This Row],[libelle_produit]],corres_pbs_variables!$B$1:$B$100,0),1),"")</f>
        <v>sau_fruit_coque</v>
      </c>
    </row>
    <row r="1193" spans="1:6" hidden="1" x14ac:dyDescent="0.25">
      <c r="A1193" t="s">
        <v>1096</v>
      </c>
      <c r="B1193" t="s">
        <v>1097</v>
      </c>
      <c r="C1193" t="s">
        <v>1065</v>
      </c>
      <c r="D1193" t="s">
        <v>986</v>
      </c>
      <c r="E1193">
        <v>4000</v>
      </c>
      <c r="F1193" t="str">
        <f>IFERROR(INDEX(corres_pbs_variables!$A$1:$B$100,MATCH(tab_pbs[[#This Row],[libelle_produit]],corres_pbs_variables!$B$1:$B$100,0),1),"")</f>
        <v>sau_fruit_coque</v>
      </c>
    </row>
    <row r="1194" spans="1:6" hidden="1" x14ac:dyDescent="0.25">
      <c r="A1194" t="s">
        <v>1096</v>
      </c>
      <c r="B1194" t="s">
        <v>1097</v>
      </c>
      <c r="C1194" t="s">
        <v>1065</v>
      </c>
      <c r="D1194" t="s">
        <v>987</v>
      </c>
      <c r="E1194">
        <v>4000</v>
      </c>
      <c r="F1194" t="str">
        <f>IFERROR(INDEX(corres_pbs_variables!$A$1:$B$100,MATCH(tab_pbs[[#This Row],[libelle_produit]],corres_pbs_variables!$B$1:$B$100,0),1),"")</f>
        <v>sau_fruit_coque</v>
      </c>
    </row>
    <row r="1195" spans="1:6" hidden="1" x14ac:dyDescent="0.25">
      <c r="A1195" t="s">
        <v>1096</v>
      </c>
      <c r="B1195" t="s">
        <v>1097</v>
      </c>
      <c r="C1195" t="s">
        <v>1065</v>
      </c>
      <c r="D1195" t="s">
        <v>988</v>
      </c>
      <c r="E1195">
        <v>4000</v>
      </c>
      <c r="F1195" t="str">
        <f>IFERROR(INDEX(corres_pbs_variables!$A$1:$B$100,MATCH(tab_pbs[[#This Row],[libelle_produit]],corres_pbs_variables!$B$1:$B$100,0),1),"")</f>
        <v>sau_fruit_coque</v>
      </c>
    </row>
    <row r="1196" spans="1:6" hidden="1" x14ac:dyDescent="0.25">
      <c r="A1196" t="s">
        <v>1096</v>
      </c>
      <c r="B1196" t="s">
        <v>1097</v>
      </c>
      <c r="C1196" t="s">
        <v>1065</v>
      </c>
      <c r="D1196" t="s">
        <v>989</v>
      </c>
      <c r="E1196">
        <v>4000</v>
      </c>
      <c r="F1196" t="str">
        <f>IFERROR(INDEX(corres_pbs_variables!$A$1:$B$100,MATCH(tab_pbs[[#This Row],[libelle_produit]],corres_pbs_variables!$B$1:$B$100,0),1),"")</f>
        <v>sau_fruit_coque</v>
      </c>
    </row>
    <row r="1197" spans="1:6" hidden="1" x14ac:dyDescent="0.25">
      <c r="A1197" t="s">
        <v>1096</v>
      </c>
      <c r="B1197" t="s">
        <v>1097</v>
      </c>
      <c r="C1197" t="s">
        <v>1065</v>
      </c>
      <c r="D1197" t="s">
        <v>990</v>
      </c>
      <c r="E1197">
        <v>4000</v>
      </c>
      <c r="F1197" t="str">
        <f>IFERROR(INDEX(corres_pbs_variables!$A$1:$B$100,MATCH(tab_pbs[[#This Row],[libelle_produit]],corres_pbs_variables!$B$1:$B$100,0),1),"")</f>
        <v>sau_fruit_coque</v>
      </c>
    </row>
    <row r="1198" spans="1:6" hidden="1" x14ac:dyDescent="0.25">
      <c r="A1198" t="s">
        <v>1096</v>
      </c>
      <c r="B1198" t="s">
        <v>1097</v>
      </c>
      <c r="C1198" t="s">
        <v>1065</v>
      </c>
      <c r="D1198" t="s">
        <v>991</v>
      </c>
      <c r="E1198">
        <v>4000</v>
      </c>
      <c r="F1198" t="str">
        <f>IFERROR(INDEX(corres_pbs_variables!$A$1:$B$100,MATCH(tab_pbs[[#This Row],[libelle_produit]],corres_pbs_variables!$B$1:$B$100,0),1),"")</f>
        <v>sau_fruit_coque</v>
      </c>
    </row>
    <row r="1199" spans="1:6" hidden="1" x14ac:dyDescent="0.25">
      <c r="A1199" t="s">
        <v>1096</v>
      </c>
      <c r="B1199" t="s">
        <v>1097</v>
      </c>
      <c r="C1199" t="s">
        <v>1065</v>
      </c>
      <c r="D1199" t="s">
        <v>992</v>
      </c>
      <c r="E1199">
        <v>4000</v>
      </c>
      <c r="F1199" t="str">
        <f>IFERROR(INDEX(corres_pbs_variables!$A$1:$B$100,MATCH(tab_pbs[[#This Row],[libelle_produit]],corres_pbs_variables!$B$1:$B$100,0),1),"")</f>
        <v>sau_fruit_coque</v>
      </c>
    </row>
    <row r="1200" spans="1:6" hidden="1" x14ac:dyDescent="0.25">
      <c r="A1200" t="s">
        <v>1096</v>
      </c>
      <c r="B1200" t="s">
        <v>1097</v>
      </c>
      <c r="C1200" t="s">
        <v>1065</v>
      </c>
      <c r="D1200" t="s">
        <v>993</v>
      </c>
      <c r="E1200">
        <v>4000</v>
      </c>
      <c r="F1200" t="str">
        <f>IFERROR(INDEX(corres_pbs_variables!$A$1:$B$100,MATCH(tab_pbs[[#This Row],[libelle_produit]],corres_pbs_variables!$B$1:$B$100,0),1),"")</f>
        <v>sau_fruit_coque</v>
      </c>
    </row>
    <row r="1201" spans="1:6" hidden="1" x14ac:dyDescent="0.25">
      <c r="A1201" t="s">
        <v>1096</v>
      </c>
      <c r="B1201" t="s">
        <v>1097</v>
      </c>
      <c r="C1201" t="s">
        <v>1065</v>
      </c>
      <c r="D1201" t="s">
        <v>994</v>
      </c>
      <c r="E1201">
        <v>4000</v>
      </c>
      <c r="F1201" t="str">
        <f>IFERROR(INDEX(corres_pbs_variables!$A$1:$B$100,MATCH(tab_pbs[[#This Row],[libelle_produit]],corres_pbs_variables!$B$1:$B$100,0),1),"")</f>
        <v>sau_fruit_coque</v>
      </c>
    </row>
    <row r="1202" spans="1:6" hidden="1" x14ac:dyDescent="0.25">
      <c r="A1202" t="s">
        <v>1096</v>
      </c>
      <c r="B1202" t="s">
        <v>1097</v>
      </c>
      <c r="C1202" t="s">
        <v>1065</v>
      </c>
      <c r="D1202" t="s">
        <v>995</v>
      </c>
      <c r="E1202">
        <v>4000</v>
      </c>
      <c r="F1202" t="str">
        <f>IFERROR(INDEX(corres_pbs_variables!$A$1:$B$100,MATCH(tab_pbs[[#This Row],[libelle_produit]],corres_pbs_variables!$B$1:$B$100,0),1),"")</f>
        <v>sau_fruit_coque</v>
      </c>
    </row>
    <row r="1203" spans="1:6" hidden="1" x14ac:dyDescent="0.25">
      <c r="A1203" t="s">
        <v>1096</v>
      </c>
      <c r="B1203" t="s">
        <v>1097</v>
      </c>
      <c r="C1203" t="s">
        <v>1065</v>
      </c>
      <c r="D1203" t="s">
        <v>996</v>
      </c>
      <c r="E1203">
        <v>4000</v>
      </c>
      <c r="F1203" t="str">
        <f>IFERROR(INDEX(corres_pbs_variables!$A$1:$B$100,MATCH(tab_pbs[[#This Row],[libelle_produit]],corres_pbs_variables!$B$1:$B$100,0),1),"")</f>
        <v>sau_fruit_coque</v>
      </c>
    </row>
    <row r="1204" spans="1:6" hidden="1" x14ac:dyDescent="0.25">
      <c r="A1204" t="s">
        <v>1096</v>
      </c>
      <c r="B1204" t="s">
        <v>1097</v>
      </c>
      <c r="C1204" t="s">
        <v>1065</v>
      </c>
      <c r="D1204" t="s">
        <v>997</v>
      </c>
      <c r="E1204">
        <v>4900</v>
      </c>
      <c r="F1204" t="str">
        <f>IFERROR(INDEX(corres_pbs_variables!$A$1:$B$100,MATCH(tab_pbs[[#This Row],[libelle_produit]],corres_pbs_variables!$B$1:$B$100,0),1),"")</f>
        <v>sau_fruit_coque</v>
      </c>
    </row>
    <row r="1205" spans="1:6" hidden="1" x14ac:dyDescent="0.25">
      <c r="A1205" t="s">
        <v>1096</v>
      </c>
      <c r="B1205" t="s">
        <v>1097</v>
      </c>
      <c r="C1205" t="s">
        <v>1065</v>
      </c>
      <c r="D1205" t="s">
        <v>998</v>
      </c>
      <c r="E1205">
        <v>7100</v>
      </c>
      <c r="F1205" t="str">
        <f>IFERROR(INDEX(corres_pbs_variables!$A$1:$B$100,MATCH(tab_pbs[[#This Row],[libelle_produit]],corres_pbs_variables!$B$1:$B$100,0),1),"")</f>
        <v>sau_fruit_coque</v>
      </c>
    </row>
    <row r="1206" spans="1:6" hidden="1" x14ac:dyDescent="0.25">
      <c r="A1206" t="s">
        <v>1096</v>
      </c>
      <c r="B1206" t="s">
        <v>1097</v>
      </c>
      <c r="C1206" t="s">
        <v>1065</v>
      </c>
      <c r="D1206" t="s">
        <v>999</v>
      </c>
      <c r="E1206">
        <v>4000</v>
      </c>
      <c r="F1206" t="str">
        <f>IFERROR(INDEX(corres_pbs_variables!$A$1:$B$100,MATCH(tab_pbs[[#This Row],[libelle_produit]],corres_pbs_variables!$B$1:$B$100,0),1),"")</f>
        <v>sau_fruit_coque</v>
      </c>
    </row>
    <row r="1207" spans="1:6" hidden="1" x14ac:dyDescent="0.25">
      <c r="A1207" t="s">
        <v>1096</v>
      </c>
      <c r="B1207" t="s">
        <v>1097</v>
      </c>
      <c r="C1207" t="s">
        <v>1065</v>
      </c>
      <c r="D1207" t="s">
        <v>1000</v>
      </c>
      <c r="E1207">
        <v>4800</v>
      </c>
      <c r="F1207" t="str">
        <f>IFERROR(INDEX(corres_pbs_variables!$A$1:$B$100,MATCH(tab_pbs[[#This Row],[libelle_produit]],corres_pbs_variables!$B$1:$B$100,0),1),"")</f>
        <v>sau_fruit_coque</v>
      </c>
    </row>
    <row r="1208" spans="1:6" hidden="1" x14ac:dyDescent="0.25">
      <c r="A1208" t="s">
        <v>1096</v>
      </c>
      <c r="B1208" t="s">
        <v>1097</v>
      </c>
      <c r="C1208" t="s">
        <v>1065</v>
      </c>
      <c r="D1208" t="s">
        <v>20</v>
      </c>
      <c r="E1208">
        <v>4000</v>
      </c>
      <c r="F1208" t="str">
        <f>IFERROR(INDEX(corres_pbs_variables!$A$1:$B$100,MATCH(tab_pbs[[#This Row],[libelle_produit]],corres_pbs_variables!$B$1:$B$100,0),1),"")</f>
        <v>sau_fruit_coque</v>
      </c>
    </row>
    <row r="1209" spans="1:6" hidden="1" x14ac:dyDescent="0.25">
      <c r="A1209" t="s">
        <v>1096</v>
      </c>
      <c r="B1209" t="s">
        <v>1097</v>
      </c>
      <c r="C1209" t="s">
        <v>1065</v>
      </c>
      <c r="D1209" t="s">
        <v>1001</v>
      </c>
      <c r="E1209">
        <v>4000</v>
      </c>
      <c r="F1209" t="str">
        <f>IFERROR(INDEX(corres_pbs_variables!$A$1:$B$100,MATCH(tab_pbs[[#This Row],[libelle_produit]],corres_pbs_variables!$B$1:$B$100,0),1),"")</f>
        <v>sau_fruit_coque</v>
      </c>
    </row>
    <row r="1210" spans="1:6" hidden="1" x14ac:dyDescent="0.25">
      <c r="A1210" t="s">
        <v>1096</v>
      </c>
      <c r="B1210" t="s">
        <v>1097</v>
      </c>
      <c r="C1210" t="s">
        <v>1065</v>
      </c>
      <c r="D1210" t="s">
        <v>1002</v>
      </c>
      <c r="E1210">
        <v>4000</v>
      </c>
      <c r="F1210" t="str">
        <f>IFERROR(INDEX(corres_pbs_variables!$A$1:$B$100,MATCH(tab_pbs[[#This Row],[libelle_produit]],corres_pbs_variables!$B$1:$B$100,0),1),"")</f>
        <v>sau_fruit_coque</v>
      </c>
    </row>
    <row r="1211" spans="1:6" hidden="1" x14ac:dyDescent="0.25">
      <c r="A1211" t="s">
        <v>1096</v>
      </c>
      <c r="B1211" t="s">
        <v>1097</v>
      </c>
      <c r="C1211" t="s">
        <v>1065</v>
      </c>
      <c r="D1211" t="s">
        <v>1003</v>
      </c>
      <c r="E1211">
        <v>4000</v>
      </c>
      <c r="F1211" t="str">
        <f>IFERROR(INDEX(corres_pbs_variables!$A$1:$B$100,MATCH(tab_pbs[[#This Row],[libelle_produit]],corres_pbs_variables!$B$1:$B$100,0),1),"")</f>
        <v>sau_fruit_coque</v>
      </c>
    </row>
    <row r="1212" spans="1:6" hidden="1" x14ac:dyDescent="0.25">
      <c r="A1212" t="s">
        <v>1096</v>
      </c>
      <c r="B1212" t="s">
        <v>1097</v>
      </c>
      <c r="C1212" t="s">
        <v>1065</v>
      </c>
      <c r="D1212" t="s">
        <v>1004</v>
      </c>
      <c r="E1212">
        <v>4000</v>
      </c>
      <c r="F1212" t="str">
        <f>IFERROR(INDEX(corres_pbs_variables!$A$1:$B$100,MATCH(tab_pbs[[#This Row],[libelle_produit]],corres_pbs_variables!$B$1:$B$100,0),1),"")</f>
        <v>sau_fruit_coque</v>
      </c>
    </row>
    <row r="1213" spans="1:6" hidden="1" x14ac:dyDescent="0.25">
      <c r="A1213" t="s">
        <v>1096</v>
      </c>
      <c r="B1213" t="s">
        <v>1097</v>
      </c>
      <c r="C1213" t="s">
        <v>1065</v>
      </c>
      <c r="D1213" t="s">
        <v>1005</v>
      </c>
      <c r="E1213">
        <v>4000</v>
      </c>
      <c r="F1213" t="str">
        <f>IFERROR(INDEX(corres_pbs_variables!$A$1:$B$100,MATCH(tab_pbs[[#This Row],[libelle_produit]],corres_pbs_variables!$B$1:$B$100,0),1),"")</f>
        <v>sau_fruit_coque</v>
      </c>
    </row>
    <row r="1214" spans="1:6" hidden="1" x14ac:dyDescent="0.25">
      <c r="A1214" t="s">
        <v>1096</v>
      </c>
      <c r="B1214" t="s">
        <v>1097</v>
      </c>
      <c r="C1214" t="s">
        <v>1065</v>
      </c>
      <c r="D1214" t="s">
        <v>1006</v>
      </c>
      <c r="E1214">
        <v>4000</v>
      </c>
      <c r="F1214" t="str">
        <f>IFERROR(INDEX(corres_pbs_variables!$A$1:$B$100,MATCH(tab_pbs[[#This Row],[libelle_produit]],corres_pbs_variables!$B$1:$B$100,0),1),"")</f>
        <v>sau_fruit_coque</v>
      </c>
    </row>
    <row r="1215" spans="1:6" hidden="1" x14ac:dyDescent="0.25">
      <c r="A1215" t="s">
        <v>1096</v>
      </c>
      <c r="B1215" t="s">
        <v>1097</v>
      </c>
      <c r="C1215" t="s">
        <v>1065</v>
      </c>
      <c r="D1215" t="s">
        <v>1007</v>
      </c>
      <c r="E1215">
        <v>4000</v>
      </c>
      <c r="F1215" t="str">
        <f>IFERROR(INDEX(corres_pbs_variables!$A$1:$B$100,MATCH(tab_pbs[[#This Row],[libelle_produit]],corres_pbs_variables!$B$1:$B$100,0),1),"")</f>
        <v>sau_fruit_coque</v>
      </c>
    </row>
    <row r="1216" spans="1:6" hidden="1" x14ac:dyDescent="0.25">
      <c r="A1216" t="s">
        <v>1096</v>
      </c>
      <c r="B1216" t="s">
        <v>1097</v>
      </c>
      <c r="C1216" t="s">
        <v>1065</v>
      </c>
      <c r="D1216" t="s">
        <v>1008</v>
      </c>
      <c r="E1216">
        <v>4000</v>
      </c>
      <c r="F1216" t="str">
        <f>IFERROR(INDEX(corres_pbs_variables!$A$1:$B$100,MATCH(tab_pbs[[#This Row],[libelle_produit]],corres_pbs_variables!$B$1:$B$100,0),1),"")</f>
        <v>sau_fruit_coque</v>
      </c>
    </row>
    <row r="1217" spans="1:6" hidden="1" x14ac:dyDescent="0.25">
      <c r="A1217" t="s">
        <v>1098</v>
      </c>
      <c r="B1217" t="s">
        <v>1099</v>
      </c>
      <c r="C1217" t="s">
        <v>1065</v>
      </c>
      <c r="D1217" t="s">
        <v>983</v>
      </c>
      <c r="E1217">
        <v>87</v>
      </c>
      <c r="F1217" t="str">
        <f>IFERROR(INDEX(corres_pbs_variables!$A$1:$B$100,MATCH(tab_pbs[[#This Row],[libelle_produit]],corres_pbs_variables!$B$1:$B$100,0),1),"")</f>
        <v/>
      </c>
    </row>
    <row r="1218" spans="1:6" hidden="1" x14ac:dyDescent="0.25">
      <c r="A1218" t="s">
        <v>1098</v>
      </c>
      <c r="B1218" t="s">
        <v>1099</v>
      </c>
      <c r="C1218" t="s">
        <v>1065</v>
      </c>
      <c r="D1218" t="s">
        <v>984</v>
      </c>
      <c r="E1218">
        <v>234</v>
      </c>
      <c r="F1218" t="str">
        <f>IFERROR(INDEX(corres_pbs_variables!$A$1:$B$100,MATCH(tab_pbs[[#This Row],[libelle_produit]],corres_pbs_variables!$B$1:$B$100,0),1),"")</f>
        <v/>
      </c>
    </row>
    <row r="1219" spans="1:6" hidden="1" x14ac:dyDescent="0.25">
      <c r="A1219" t="s">
        <v>1098</v>
      </c>
      <c r="B1219" t="s">
        <v>1099</v>
      </c>
      <c r="C1219" t="s">
        <v>1065</v>
      </c>
      <c r="D1219" t="s">
        <v>985</v>
      </c>
      <c r="E1219">
        <v>95</v>
      </c>
      <c r="F1219" t="str">
        <f>IFERROR(INDEX(corres_pbs_variables!$A$1:$B$100,MATCH(tab_pbs[[#This Row],[libelle_produit]],corres_pbs_variables!$B$1:$B$100,0),1),"")</f>
        <v/>
      </c>
    </row>
    <row r="1220" spans="1:6" hidden="1" x14ac:dyDescent="0.25">
      <c r="A1220" t="s">
        <v>1098</v>
      </c>
      <c r="B1220" t="s">
        <v>1099</v>
      </c>
      <c r="C1220" t="s">
        <v>1065</v>
      </c>
      <c r="D1220" t="s">
        <v>986</v>
      </c>
      <c r="E1220">
        <v>103</v>
      </c>
      <c r="F1220" t="str">
        <f>IFERROR(INDEX(corres_pbs_variables!$A$1:$B$100,MATCH(tab_pbs[[#This Row],[libelle_produit]],corres_pbs_variables!$B$1:$B$100,0),1),"")</f>
        <v/>
      </c>
    </row>
    <row r="1221" spans="1:6" hidden="1" x14ac:dyDescent="0.25">
      <c r="A1221" t="s">
        <v>1098</v>
      </c>
      <c r="B1221" t="s">
        <v>1099</v>
      </c>
      <c r="C1221" t="s">
        <v>1065</v>
      </c>
      <c r="D1221" t="s">
        <v>987</v>
      </c>
      <c r="E1221">
        <v>48</v>
      </c>
      <c r="F1221" t="str">
        <f>IFERROR(INDEX(corres_pbs_variables!$A$1:$B$100,MATCH(tab_pbs[[#This Row],[libelle_produit]],corres_pbs_variables!$B$1:$B$100,0),1),"")</f>
        <v/>
      </c>
    </row>
    <row r="1222" spans="1:6" hidden="1" x14ac:dyDescent="0.25">
      <c r="A1222" t="s">
        <v>1098</v>
      </c>
      <c r="B1222" t="s">
        <v>1099</v>
      </c>
      <c r="C1222" t="s">
        <v>1065</v>
      </c>
      <c r="D1222" t="s">
        <v>988</v>
      </c>
      <c r="E1222">
        <v>88</v>
      </c>
      <c r="F1222" t="str">
        <f>IFERROR(INDEX(corres_pbs_variables!$A$1:$B$100,MATCH(tab_pbs[[#This Row],[libelle_produit]],corres_pbs_variables!$B$1:$B$100,0),1),"")</f>
        <v/>
      </c>
    </row>
    <row r="1223" spans="1:6" hidden="1" x14ac:dyDescent="0.25">
      <c r="A1223" t="s">
        <v>1098</v>
      </c>
      <c r="B1223" t="s">
        <v>1099</v>
      </c>
      <c r="C1223" t="s">
        <v>1065</v>
      </c>
      <c r="D1223" t="s">
        <v>989</v>
      </c>
      <c r="E1223">
        <v>52</v>
      </c>
      <c r="F1223" t="str">
        <f>IFERROR(INDEX(corres_pbs_variables!$A$1:$B$100,MATCH(tab_pbs[[#This Row],[libelle_produit]],corres_pbs_variables!$B$1:$B$100,0),1),"")</f>
        <v/>
      </c>
    </row>
    <row r="1224" spans="1:6" hidden="1" x14ac:dyDescent="0.25">
      <c r="A1224" t="s">
        <v>1098</v>
      </c>
      <c r="B1224" t="s">
        <v>1099</v>
      </c>
      <c r="C1224" t="s">
        <v>1065</v>
      </c>
      <c r="D1224" t="s">
        <v>990</v>
      </c>
      <c r="E1224">
        <v>100</v>
      </c>
      <c r="F1224" t="str">
        <f>IFERROR(INDEX(corres_pbs_variables!$A$1:$B$100,MATCH(tab_pbs[[#This Row],[libelle_produit]],corres_pbs_variables!$B$1:$B$100,0),1),"")</f>
        <v/>
      </c>
    </row>
    <row r="1225" spans="1:6" hidden="1" x14ac:dyDescent="0.25">
      <c r="A1225" t="s">
        <v>1098</v>
      </c>
      <c r="B1225" t="s">
        <v>1099</v>
      </c>
      <c r="C1225" t="s">
        <v>1065</v>
      </c>
      <c r="D1225" t="s">
        <v>991</v>
      </c>
      <c r="E1225">
        <v>64</v>
      </c>
      <c r="F1225" t="str">
        <f>IFERROR(INDEX(corres_pbs_variables!$A$1:$B$100,MATCH(tab_pbs[[#This Row],[libelle_produit]],corres_pbs_variables!$B$1:$B$100,0),1),"")</f>
        <v/>
      </c>
    </row>
    <row r="1226" spans="1:6" hidden="1" x14ac:dyDescent="0.25">
      <c r="A1226" t="s">
        <v>1098</v>
      </c>
      <c r="B1226" t="s">
        <v>1099</v>
      </c>
      <c r="C1226" t="s">
        <v>1065</v>
      </c>
      <c r="D1226" t="s">
        <v>992</v>
      </c>
      <c r="E1226">
        <v>90</v>
      </c>
      <c r="F1226" t="str">
        <f>IFERROR(INDEX(corres_pbs_variables!$A$1:$B$100,MATCH(tab_pbs[[#This Row],[libelle_produit]],corres_pbs_variables!$B$1:$B$100,0),1),"")</f>
        <v/>
      </c>
    </row>
    <row r="1227" spans="1:6" hidden="1" x14ac:dyDescent="0.25">
      <c r="A1227" t="s">
        <v>1098</v>
      </c>
      <c r="B1227" t="s">
        <v>1099</v>
      </c>
      <c r="C1227" t="s">
        <v>1065</v>
      </c>
      <c r="D1227" t="s">
        <v>993</v>
      </c>
      <c r="E1227">
        <v>55</v>
      </c>
      <c r="F1227" t="str">
        <f>IFERROR(INDEX(corres_pbs_variables!$A$1:$B$100,MATCH(tab_pbs[[#This Row],[libelle_produit]],corres_pbs_variables!$B$1:$B$100,0),1),"")</f>
        <v/>
      </c>
    </row>
    <row r="1228" spans="1:6" hidden="1" x14ac:dyDescent="0.25">
      <c r="A1228" t="s">
        <v>1098</v>
      </c>
      <c r="B1228" t="s">
        <v>1099</v>
      </c>
      <c r="C1228" t="s">
        <v>1065</v>
      </c>
      <c r="D1228" t="s">
        <v>994</v>
      </c>
      <c r="E1228">
        <v>75</v>
      </c>
      <c r="F1228" t="str">
        <f>IFERROR(INDEX(corres_pbs_variables!$A$1:$B$100,MATCH(tab_pbs[[#This Row],[libelle_produit]],corres_pbs_variables!$B$1:$B$100,0),1),"")</f>
        <v/>
      </c>
    </row>
    <row r="1229" spans="1:6" hidden="1" x14ac:dyDescent="0.25">
      <c r="A1229" t="s">
        <v>1098</v>
      </c>
      <c r="B1229" t="s">
        <v>1099</v>
      </c>
      <c r="C1229" t="s">
        <v>1065</v>
      </c>
      <c r="D1229" t="s">
        <v>995</v>
      </c>
      <c r="E1229">
        <v>71</v>
      </c>
      <c r="F1229" t="str">
        <f>IFERROR(INDEX(corres_pbs_variables!$A$1:$B$100,MATCH(tab_pbs[[#This Row],[libelle_produit]],corres_pbs_variables!$B$1:$B$100,0),1),"")</f>
        <v/>
      </c>
    </row>
    <row r="1230" spans="1:6" hidden="1" x14ac:dyDescent="0.25">
      <c r="A1230" t="s">
        <v>1098</v>
      </c>
      <c r="B1230" t="s">
        <v>1099</v>
      </c>
      <c r="C1230" t="s">
        <v>1065</v>
      </c>
      <c r="D1230" t="s">
        <v>996</v>
      </c>
      <c r="E1230">
        <v>67</v>
      </c>
      <c r="F1230" t="str">
        <f>IFERROR(INDEX(corres_pbs_variables!$A$1:$B$100,MATCH(tab_pbs[[#This Row],[libelle_produit]],corres_pbs_variables!$B$1:$B$100,0),1),"")</f>
        <v/>
      </c>
    </row>
    <row r="1231" spans="1:6" hidden="1" x14ac:dyDescent="0.25">
      <c r="A1231" t="s">
        <v>1098</v>
      </c>
      <c r="B1231" t="s">
        <v>1099</v>
      </c>
      <c r="C1231" t="s">
        <v>1065</v>
      </c>
      <c r="D1231" t="s">
        <v>997</v>
      </c>
      <c r="E1231">
        <v>70</v>
      </c>
      <c r="F1231" t="str">
        <f>IFERROR(INDEX(corres_pbs_variables!$A$1:$B$100,MATCH(tab_pbs[[#This Row],[libelle_produit]],corres_pbs_variables!$B$1:$B$100,0),1),"")</f>
        <v/>
      </c>
    </row>
    <row r="1232" spans="1:6" hidden="1" x14ac:dyDescent="0.25">
      <c r="A1232" t="s">
        <v>1098</v>
      </c>
      <c r="B1232" t="s">
        <v>1099</v>
      </c>
      <c r="C1232" t="s">
        <v>1065</v>
      </c>
      <c r="D1232" t="s">
        <v>998</v>
      </c>
      <c r="E1232">
        <v>52</v>
      </c>
      <c r="F1232" t="str">
        <f>IFERROR(INDEX(corres_pbs_variables!$A$1:$B$100,MATCH(tab_pbs[[#This Row],[libelle_produit]],corres_pbs_variables!$B$1:$B$100,0),1),"")</f>
        <v/>
      </c>
    </row>
    <row r="1233" spans="1:6" hidden="1" x14ac:dyDescent="0.25">
      <c r="A1233" t="s">
        <v>1098</v>
      </c>
      <c r="B1233" t="s">
        <v>1099</v>
      </c>
      <c r="C1233" t="s">
        <v>1065</v>
      </c>
      <c r="D1233" t="s">
        <v>999</v>
      </c>
      <c r="E1233">
        <v>53</v>
      </c>
      <c r="F1233" t="str">
        <f>IFERROR(INDEX(corres_pbs_variables!$A$1:$B$100,MATCH(tab_pbs[[#This Row],[libelle_produit]],corres_pbs_variables!$B$1:$B$100,0),1),"")</f>
        <v/>
      </c>
    </row>
    <row r="1234" spans="1:6" hidden="1" x14ac:dyDescent="0.25">
      <c r="A1234" t="s">
        <v>1098</v>
      </c>
      <c r="B1234" t="s">
        <v>1099</v>
      </c>
      <c r="C1234" t="s">
        <v>1065</v>
      </c>
      <c r="D1234" t="s">
        <v>1000</v>
      </c>
      <c r="E1234">
        <v>53</v>
      </c>
      <c r="F1234" t="str">
        <f>IFERROR(INDEX(corres_pbs_variables!$A$1:$B$100,MATCH(tab_pbs[[#This Row],[libelle_produit]],corres_pbs_variables!$B$1:$B$100,0),1),"")</f>
        <v/>
      </c>
    </row>
    <row r="1235" spans="1:6" hidden="1" x14ac:dyDescent="0.25">
      <c r="A1235" t="s">
        <v>1098</v>
      </c>
      <c r="B1235" t="s">
        <v>1099</v>
      </c>
      <c r="C1235" t="s">
        <v>1065</v>
      </c>
      <c r="D1235" t="s">
        <v>20</v>
      </c>
      <c r="E1235">
        <v>46</v>
      </c>
      <c r="F1235" t="str">
        <f>IFERROR(INDEX(corres_pbs_variables!$A$1:$B$100,MATCH(tab_pbs[[#This Row],[libelle_produit]],corres_pbs_variables!$B$1:$B$100,0),1),"")</f>
        <v/>
      </c>
    </row>
    <row r="1236" spans="1:6" hidden="1" x14ac:dyDescent="0.25">
      <c r="A1236" t="s">
        <v>1098</v>
      </c>
      <c r="B1236" t="s">
        <v>1099</v>
      </c>
      <c r="C1236" t="s">
        <v>1065</v>
      </c>
      <c r="D1236" t="s">
        <v>1001</v>
      </c>
      <c r="E1236">
        <v>17</v>
      </c>
      <c r="F1236" t="str">
        <f>IFERROR(INDEX(corres_pbs_variables!$A$1:$B$100,MATCH(tab_pbs[[#This Row],[libelle_produit]],corres_pbs_variables!$B$1:$B$100,0),1),"")</f>
        <v/>
      </c>
    </row>
    <row r="1237" spans="1:6" hidden="1" x14ac:dyDescent="0.25">
      <c r="A1237" t="s">
        <v>1098</v>
      </c>
      <c r="B1237" t="s">
        <v>1099</v>
      </c>
      <c r="C1237" t="s">
        <v>1065</v>
      </c>
      <c r="D1237" t="s">
        <v>1002</v>
      </c>
      <c r="E1237">
        <v>45</v>
      </c>
      <c r="F1237" t="str">
        <f>IFERROR(INDEX(corres_pbs_variables!$A$1:$B$100,MATCH(tab_pbs[[#This Row],[libelle_produit]],corres_pbs_variables!$B$1:$B$100,0),1),"")</f>
        <v/>
      </c>
    </row>
    <row r="1238" spans="1:6" hidden="1" x14ac:dyDescent="0.25">
      <c r="A1238" t="s">
        <v>1098</v>
      </c>
      <c r="B1238" t="s">
        <v>1099</v>
      </c>
      <c r="C1238" t="s">
        <v>1065</v>
      </c>
      <c r="D1238" t="s">
        <v>1003</v>
      </c>
      <c r="E1238">
        <v>47</v>
      </c>
      <c r="F1238" t="str">
        <f>IFERROR(INDEX(corres_pbs_variables!$A$1:$B$100,MATCH(tab_pbs[[#This Row],[libelle_produit]],corres_pbs_variables!$B$1:$B$100,0),1),"")</f>
        <v/>
      </c>
    </row>
    <row r="1239" spans="1:6" hidden="1" x14ac:dyDescent="0.25">
      <c r="A1239" t="s">
        <v>1098</v>
      </c>
      <c r="B1239" t="s">
        <v>1099</v>
      </c>
      <c r="C1239" t="s">
        <v>1065</v>
      </c>
      <c r="D1239" t="s">
        <v>1004</v>
      </c>
      <c r="E1239">
        <v>68</v>
      </c>
      <c r="F1239" t="str">
        <f>IFERROR(INDEX(corres_pbs_variables!$A$1:$B$100,MATCH(tab_pbs[[#This Row],[libelle_produit]],corres_pbs_variables!$B$1:$B$100,0),1),"")</f>
        <v/>
      </c>
    </row>
    <row r="1240" spans="1:6" hidden="1" x14ac:dyDescent="0.25">
      <c r="A1240" t="s">
        <v>1098</v>
      </c>
      <c r="B1240" t="s">
        <v>1099</v>
      </c>
      <c r="C1240" t="s">
        <v>1065</v>
      </c>
      <c r="D1240" t="s">
        <v>1005</v>
      </c>
      <c r="E1240">
        <v>68</v>
      </c>
      <c r="F1240" t="str">
        <f>IFERROR(INDEX(corres_pbs_variables!$A$1:$B$100,MATCH(tab_pbs[[#This Row],[libelle_produit]],corres_pbs_variables!$B$1:$B$100,0),1),"")</f>
        <v/>
      </c>
    </row>
    <row r="1241" spans="1:6" hidden="1" x14ac:dyDescent="0.25">
      <c r="A1241" t="s">
        <v>1098</v>
      </c>
      <c r="B1241" t="s">
        <v>1099</v>
      </c>
      <c r="C1241" t="s">
        <v>1065</v>
      </c>
      <c r="D1241" t="s">
        <v>1006</v>
      </c>
      <c r="E1241">
        <v>68</v>
      </c>
      <c r="F1241" t="str">
        <f>IFERROR(INDEX(corres_pbs_variables!$A$1:$B$100,MATCH(tab_pbs[[#This Row],[libelle_produit]],corres_pbs_variables!$B$1:$B$100,0),1),"")</f>
        <v/>
      </c>
    </row>
    <row r="1242" spans="1:6" hidden="1" x14ac:dyDescent="0.25">
      <c r="A1242" t="s">
        <v>1098</v>
      </c>
      <c r="B1242" t="s">
        <v>1099</v>
      </c>
      <c r="C1242" t="s">
        <v>1065</v>
      </c>
      <c r="D1242" t="s">
        <v>1007</v>
      </c>
      <c r="E1242">
        <v>68</v>
      </c>
      <c r="F1242" t="str">
        <f>IFERROR(INDEX(corres_pbs_variables!$A$1:$B$100,MATCH(tab_pbs[[#This Row],[libelle_produit]],corres_pbs_variables!$B$1:$B$100,0),1),"")</f>
        <v/>
      </c>
    </row>
    <row r="1243" spans="1:6" hidden="1" x14ac:dyDescent="0.25">
      <c r="A1243" t="s">
        <v>1098</v>
      </c>
      <c r="B1243" t="s">
        <v>1099</v>
      </c>
      <c r="C1243" t="s">
        <v>1065</v>
      </c>
      <c r="D1243" t="s">
        <v>1008</v>
      </c>
      <c r="E1243">
        <v>68</v>
      </c>
      <c r="F1243" t="str">
        <f>IFERROR(INDEX(corres_pbs_variables!$A$1:$B$100,MATCH(tab_pbs[[#This Row],[libelle_produit]],corres_pbs_variables!$B$1:$B$100,0),1),"")</f>
        <v/>
      </c>
    </row>
    <row r="1244" spans="1:6" hidden="1" x14ac:dyDescent="0.25">
      <c r="A1244" t="s">
        <v>1100</v>
      </c>
      <c r="B1244" t="s">
        <v>1101</v>
      </c>
      <c r="C1244" t="s">
        <v>1065</v>
      </c>
      <c r="D1244" t="s">
        <v>983</v>
      </c>
      <c r="E1244">
        <v>74</v>
      </c>
      <c r="F1244" t="str">
        <f>IFERROR(INDEX(corres_pbs_variables!$A$1:$B$100,MATCH(tab_pbs[[#This Row],[libelle_produit]],corres_pbs_variables!$B$1:$B$100,0),1),"")</f>
        <v/>
      </c>
    </row>
    <row r="1245" spans="1:6" hidden="1" x14ac:dyDescent="0.25">
      <c r="A1245" t="s">
        <v>1100</v>
      </c>
      <c r="B1245" t="s">
        <v>1101</v>
      </c>
      <c r="C1245" t="s">
        <v>1065</v>
      </c>
      <c r="D1245" t="s">
        <v>984</v>
      </c>
      <c r="E1245">
        <v>43</v>
      </c>
      <c r="F1245" t="str">
        <f>IFERROR(INDEX(corres_pbs_variables!$A$1:$B$100,MATCH(tab_pbs[[#This Row],[libelle_produit]],corres_pbs_variables!$B$1:$B$100,0),1),"")</f>
        <v/>
      </c>
    </row>
    <row r="1246" spans="1:6" hidden="1" x14ac:dyDescent="0.25">
      <c r="A1246" t="s">
        <v>1100</v>
      </c>
      <c r="B1246" t="s">
        <v>1101</v>
      </c>
      <c r="C1246" t="s">
        <v>1065</v>
      </c>
      <c r="D1246" t="s">
        <v>985</v>
      </c>
      <c r="E1246">
        <v>64</v>
      </c>
      <c r="F1246" t="str">
        <f>IFERROR(INDEX(corres_pbs_variables!$A$1:$B$100,MATCH(tab_pbs[[#This Row],[libelle_produit]],corres_pbs_variables!$B$1:$B$100,0),1),"")</f>
        <v/>
      </c>
    </row>
    <row r="1247" spans="1:6" hidden="1" x14ac:dyDescent="0.25">
      <c r="A1247" t="s">
        <v>1100</v>
      </c>
      <c r="B1247" t="s">
        <v>1101</v>
      </c>
      <c r="C1247" t="s">
        <v>1065</v>
      </c>
      <c r="D1247" t="s">
        <v>986</v>
      </c>
      <c r="E1247">
        <v>64</v>
      </c>
      <c r="F1247" t="str">
        <f>IFERROR(INDEX(corres_pbs_variables!$A$1:$B$100,MATCH(tab_pbs[[#This Row],[libelle_produit]],corres_pbs_variables!$B$1:$B$100,0),1),"")</f>
        <v/>
      </c>
    </row>
    <row r="1248" spans="1:6" hidden="1" x14ac:dyDescent="0.25">
      <c r="A1248" t="s">
        <v>1100</v>
      </c>
      <c r="B1248" t="s">
        <v>1101</v>
      </c>
      <c r="C1248" t="s">
        <v>1065</v>
      </c>
      <c r="D1248" t="s">
        <v>987</v>
      </c>
      <c r="E1248">
        <v>41</v>
      </c>
      <c r="F1248" t="str">
        <f>IFERROR(INDEX(corres_pbs_variables!$A$1:$B$100,MATCH(tab_pbs[[#This Row],[libelle_produit]],corres_pbs_variables!$B$1:$B$100,0),1),"")</f>
        <v/>
      </c>
    </row>
    <row r="1249" spans="1:6" hidden="1" x14ac:dyDescent="0.25">
      <c r="A1249" t="s">
        <v>1100</v>
      </c>
      <c r="B1249" t="s">
        <v>1101</v>
      </c>
      <c r="C1249" t="s">
        <v>1065</v>
      </c>
      <c r="D1249" t="s">
        <v>988</v>
      </c>
      <c r="E1249">
        <v>62</v>
      </c>
      <c r="F1249" t="str">
        <f>IFERROR(INDEX(corres_pbs_variables!$A$1:$B$100,MATCH(tab_pbs[[#This Row],[libelle_produit]],corres_pbs_variables!$B$1:$B$100,0),1),"")</f>
        <v/>
      </c>
    </row>
    <row r="1250" spans="1:6" hidden="1" x14ac:dyDescent="0.25">
      <c r="A1250" t="s">
        <v>1100</v>
      </c>
      <c r="B1250" t="s">
        <v>1101</v>
      </c>
      <c r="C1250" t="s">
        <v>1065</v>
      </c>
      <c r="D1250" t="s">
        <v>989</v>
      </c>
      <c r="E1250">
        <v>47</v>
      </c>
      <c r="F1250" t="str">
        <f>IFERROR(INDEX(corres_pbs_variables!$A$1:$B$100,MATCH(tab_pbs[[#This Row],[libelle_produit]],corres_pbs_variables!$B$1:$B$100,0),1),"")</f>
        <v/>
      </c>
    </row>
    <row r="1251" spans="1:6" hidden="1" x14ac:dyDescent="0.25">
      <c r="A1251" t="s">
        <v>1100</v>
      </c>
      <c r="B1251" t="s">
        <v>1101</v>
      </c>
      <c r="C1251" t="s">
        <v>1065</v>
      </c>
      <c r="D1251" t="s">
        <v>990</v>
      </c>
      <c r="E1251">
        <v>59</v>
      </c>
      <c r="F1251" t="str">
        <f>IFERROR(INDEX(corres_pbs_variables!$A$1:$B$100,MATCH(tab_pbs[[#This Row],[libelle_produit]],corres_pbs_variables!$B$1:$B$100,0),1),"")</f>
        <v/>
      </c>
    </row>
    <row r="1252" spans="1:6" hidden="1" x14ac:dyDescent="0.25">
      <c r="A1252" t="s">
        <v>1100</v>
      </c>
      <c r="B1252" t="s">
        <v>1101</v>
      </c>
      <c r="C1252" t="s">
        <v>1065</v>
      </c>
      <c r="D1252" t="s">
        <v>991</v>
      </c>
      <c r="E1252">
        <v>44</v>
      </c>
      <c r="F1252" t="str">
        <f>IFERROR(INDEX(corres_pbs_variables!$A$1:$B$100,MATCH(tab_pbs[[#This Row],[libelle_produit]],corres_pbs_variables!$B$1:$B$100,0),1),"")</f>
        <v/>
      </c>
    </row>
    <row r="1253" spans="1:6" hidden="1" x14ac:dyDescent="0.25">
      <c r="A1253" t="s">
        <v>1100</v>
      </c>
      <c r="B1253" t="s">
        <v>1101</v>
      </c>
      <c r="C1253" t="s">
        <v>1065</v>
      </c>
      <c r="D1253" t="s">
        <v>992</v>
      </c>
      <c r="E1253">
        <v>50</v>
      </c>
      <c r="F1253" t="str">
        <f>IFERROR(INDEX(corres_pbs_variables!$A$1:$B$100,MATCH(tab_pbs[[#This Row],[libelle_produit]],corres_pbs_variables!$B$1:$B$100,0),1),"")</f>
        <v/>
      </c>
    </row>
    <row r="1254" spans="1:6" hidden="1" x14ac:dyDescent="0.25">
      <c r="A1254" t="s">
        <v>1100</v>
      </c>
      <c r="B1254" t="s">
        <v>1101</v>
      </c>
      <c r="C1254" t="s">
        <v>1065</v>
      </c>
      <c r="D1254" t="s">
        <v>993</v>
      </c>
      <c r="E1254">
        <v>47</v>
      </c>
      <c r="F1254" t="str">
        <f>IFERROR(INDEX(corres_pbs_variables!$A$1:$B$100,MATCH(tab_pbs[[#This Row],[libelle_produit]],corres_pbs_variables!$B$1:$B$100,0),1),"")</f>
        <v/>
      </c>
    </row>
    <row r="1255" spans="1:6" hidden="1" x14ac:dyDescent="0.25">
      <c r="A1255" t="s">
        <v>1100</v>
      </c>
      <c r="B1255" t="s">
        <v>1101</v>
      </c>
      <c r="C1255" t="s">
        <v>1065</v>
      </c>
      <c r="D1255" t="s">
        <v>994</v>
      </c>
      <c r="E1255">
        <v>63</v>
      </c>
      <c r="F1255" t="str">
        <f>IFERROR(INDEX(corres_pbs_variables!$A$1:$B$100,MATCH(tab_pbs[[#This Row],[libelle_produit]],corres_pbs_variables!$B$1:$B$100,0),1),"")</f>
        <v/>
      </c>
    </row>
    <row r="1256" spans="1:6" hidden="1" x14ac:dyDescent="0.25">
      <c r="A1256" t="s">
        <v>1100</v>
      </c>
      <c r="B1256" t="s">
        <v>1101</v>
      </c>
      <c r="C1256" t="s">
        <v>1065</v>
      </c>
      <c r="D1256" t="s">
        <v>995</v>
      </c>
      <c r="E1256">
        <v>56</v>
      </c>
      <c r="F1256" t="str">
        <f>IFERROR(INDEX(corres_pbs_variables!$A$1:$B$100,MATCH(tab_pbs[[#This Row],[libelle_produit]],corres_pbs_variables!$B$1:$B$100,0),1),"")</f>
        <v/>
      </c>
    </row>
    <row r="1257" spans="1:6" hidden="1" x14ac:dyDescent="0.25">
      <c r="A1257" t="s">
        <v>1100</v>
      </c>
      <c r="B1257" t="s">
        <v>1101</v>
      </c>
      <c r="C1257" t="s">
        <v>1065</v>
      </c>
      <c r="D1257" t="s">
        <v>996</v>
      </c>
      <c r="E1257">
        <v>61</v>
      </c>
      <c r="F1257" t="str">
        <f>IFERROR(INDEX(corres_pbs_variables!$A$1:$B$100,MATCH(tab_pbs[[#This Row],[libelle_produit]],corres_pbs_variables!$B$1:$B$100,0),1),"")</f>
        <v/>
      </c>
    </row>
    <row r="1258" spans="1:6" hidden="1" x14ac:dyDescent="0.25">
      <c r="A1258" t="s">
        <v>1100</v>
      </c>
      <c r="B1258" t="s">
        <v>1101</v>
      </c>
      <c r="C1258" t="s">
        <v>1065</v>
      </c>
      <c r="D1258" t="s">
        <v>997</v>
      </c>
      <c r="E1258">
        <v>59</v>
      </c>
      <c r="F1258" t="str">
        <f>IFERROR(INDEX(corres_pbs_variables!$A$1:$B$100,MATCH(tab_pbs[[#This Row],[libelle_produit]],corres_pbs_variables!$B$1:$B$100,0),1),"")</f>
        <v/>
      </c>
    </row>
    <row r="1259" spans="1:6" hidden="1" x14ac:dyDescent="0.25">
      <c r="A1259" t="s">
        <v>1100</v>
      </c>
      <c r="B1259" t="s">
        <v>1101</v>
      </c>
      <c r="C1259" t="s">
        <v>1065</v>
      </c>
      <c r="D1259" t="s">
        <v>998</v>
      </c>
      <c r="E1259">
        <v>49</v>
      </c>
      <c r="F1259" t="str">
        <f>IFERROR(INDEX(corres_pbs_variables!$A$1:$B$100,MATCH(tab_pbs[[#This Row],[libelle_produit]],corres_pbs_variables!$B$1:$B$100,0),1),"")</f>
        <v/>
      </c>
    </row>
    <row r="1260" spans="1:6" hidden="1" x14ac:dyDescent="0.25">
      <c r="A1260" t="s">
        <v>1100</v>
      </c>
      <c r="B1260" t="s">
        <v>1101</v>
      </c>
      <c r="C1260" t="s">
        <v>1065</v>
      </c>
      <c r="D1260" t="s">
        <v>999</v>
      </c>
      <c r="E1260">
        <v>49</v>
      </c>
      <c r="F1260" t="str">
        <f>IFERROR(INDEX(corres_pbs_variables!$A$1:$B$100,MATCH(tab_pbs[[#This Row],[libelle_produit]],corres_pbs_variables!$B$1:$B$100,0),1),"")</f>
        <v/>
      </c>
    </row>
    <row r="1261" spans="1:6" hidden="1" x14ac:dyDescent="0.25">
      <c r="A1261" t="s">
        <v>1100</v>
      </c>
      <c r="B1261" t="s">
        <v>1101</v>
      </c>
      <c r="C1261" t="s">
        <v>1065</v>
      </c>
      <c r="D1261" t="s">
        <v>1000</v>
      </c>
      <c r="E1261">
        <v>44</v>
      </c>
      <c r="F1261" t="str">
        <f>IFERROR(INDEX(corres_pbs_variables!$A$1:$B$100,MATCH(tab_pbs[[#This Row],[libelle_produit]],corres_pbs_variables!$B$1:$B$100,0),1),"")</f>
        <v/>
      </c>
    </row>
    <row r="1262" spans="1:6" hidden="1" x14ac:dyDescent="0.25">
      <c r="A1262" t="s">
        <v>1100</v>
      </c>
      <c r="B1262" t="s">
        <v>1101</v>
      </c>
      <c r="C1262" t="s">
        <v>1065</v>
      </c>
      <c r="D1262" t="s">
        <v>20</v>
      </c>
      <c r="E1262">
        <v>42</v>
      </c>
      <c r="F1262" t="str">
        <f>IFERROR(INDEX(corres_pbs_variables!$A$1:$B$100,MATCH(tab_pbs[[#This Row],[libelle_produit]],corres_pbs_variables!$B$1:$B$100,0),1),"")</f>
        <v/>
      </c>
    </row>
    <row r="1263" spans="1:6" hidden="1" x14ac:dyDescent="0.25">
      <c r="A1263" t="s">
        <v>1100</v>
      </c>
      <c r="B1263" t="s">
        <v>1101</v>
      </c>
      <c r="C1263" t="s">
        <v>1065</v>
      </c>
      <c r="D1263" t="s">
        <v>1001</v>
      </c>
      <c r="E1263">
        <v>17</v>
      </c>
      <c r="F1263" t="str">
        <f>IFERROR(INDEX(corres_pbs_variables!$A$1:$B$100,MATCH(tab_pbs[[#This Row],[libelle_produit]],corres_pbs_variables!$B$1:$B$100,0),1),"")</f>
        <v/>
      </c>
    </row>
    <row r="1264" spans="1:6" hidden="1" x14ac:dyDescent="0.25">
      <c r="A1264" t="s">
        <v>1100</v>
      </c>
      <c r="B1264" t="s">
        <v>1101</v>
      </c>
      <c r="C1264" t="s">
        <v>1065</v>
      </c>
      <c r="D1264" t="s">
        <v>1002</v>
      </c>
      <c r="E1264">
        <v>45</v>
      </c>
      <c r="F1264" t="str">
        <f>IFERROR(INDEX(corres_pbs_variables!$A$1:$B$100,MATCH(tab_pbs[[#This Row],[libelle_produit]],corres_pbs_variables!$B$1:$B$100,0),1),"")</f>
        <v/>
      </c>
    </row>
    <row r="1265" spans="1:6" hidden="1" x14ac:dyDescent="0.25">
      <c r="A1265" t="s">
        <v>1100</v>
      </c>
      <c r="B1265" t="s">
        <v>1101</v>
      </c>
      <c r="C1265" t="s">
        <v>1065</v>
      </c>
      <c r="D1265" t="s">
        <v>1003</v>
      </c>
      <c r="E1265">
        <v>46</v>
      </c>
      <c r="F1265" t="str">
        <f>IFERROR(INDEX(corres_pbs_variables!$A$1:$B$100,MATCH(tab_pbs[[#This Row],[libelle_produit]],corres_pbs_variables!$B$1:$B$100,0),1),"")</f>
        <v/>
      </c>
    </row>
    <row r="1266" spans="1:6" hidden="1" x14ac:dyDescent="0.25">
      <c r="A1266" t="s">
        <v>1100</v>
      </c>
      <c r="B1266" t="s">
        <v>1101</v>
      </c>
      <c r="C1266" t="s">
        <v>1065</v>
      </c>
      <c r="D1266" t="s">
        <v>1004</v>
      </c>
      <c r="E1266">
        <v>53</v>
      </c>
      <c r="F1266" t="str">
        <f>IFERROR(INDEX(corres_pbs_variables!$A$1:$B$100,MATCH(tab_pbs[[#This Row],[libelle_produit]],corres_pbs_variables!$B$1:$B$100,0),1),"")</f>
        <v/>
      </c>
    </row>
    <row r="1267" spans="1:6" hidden="1" x14ac:dyDescent="0.25">
      <c r="A1267" t="s">
        <v>1100</v>
      </c>
      <c r="B1267" t="s">
        <v>1101</v>
      </c>
      <c r="C1267" t="s">
        <v>1065</v>
      </c>
      <c r="D1267" t="s">
        <v>1005</v>
      </c>
      <c r="E1267">
        <v>53</v>
      </c>
      <c r="F1267" t="str">
        <f>IFERROR(INDEX(corres_pbs_variables!$A$1:$B$100,MATCH(tab_pbs[[#This Row],[libelle_produit]],corres_pbs_variables!$B$1:$B$100,0),1),"")</f>
        <v/>
      </c>
    </row>
    <row r="1268" spans="1:6" hidden="1" x14ac:dyDescent="0.25">
      <c r="A1268" t="s">
        <v>1100</v>
      </c>
      <c r="B1268" t="s">
        <v>1101</v>
      </c>
      <c r="C1268" t="s">
        <v>1065</v>
      </c>
      <c r="D1268" t="s">
        <v>1006</v>
      </c>
      <c r="E1268">
        <v>53</v>
      </c>
      <c r="F1268" t="str">
        <f>IFERROR(INDEX(corres_pbs_variables!$A$1:$B$100,MATCH(tab_pbs[[#This Row],[libelle_produit]],corres_pbs_variables!$B$1:$B$100,0),1),"")</f>
        <v/>
      </c>
    </row>
    <row r="1269" spans="1:6" hidden="1" x14ac:dyDescent="0.25">
      <c r="A1269" t="s">
        <v>1100</v>
      </c>
      <c r="B1269" t="s">
        <v>1101</v>
      </c>
      <c r="C1269" t="s">
        <v>1065</v>
      </c>
      <c r="D1269" t="s">
        <v>1007</v>
      </c>
      <c r="E1269">
        <v>53</v>
      </c>
      <c r="F1269" t="str">
        <f>IFERROR(INDEX(corres_pbs_variables!$A$1:$B$100,MATCH(tab_pbs[[#This Row],[libelle_produit]],corres_pbs_variables!$B$1:$B$100,0),1),"")</f>
        <v/>
      </c>
    </row>
    <row r="1270" spans="1:6" hidden="1" x14ac:dyDescent="0.25">
      <c r="A1270" t="s">
        <v>1100</v>
      </c>
      <c r="B1270" t="s">
        <v>1101</v>
      </c>
      <c r="C1270" t="s">
        <v>1065</v>
      </c>
      <c r="D1270" t="s">
        <v>1008</v>
      </c>
      <c r="E1270">
        <v>53</v>
      </c>
      <c r="F1270" t="str">
        <f>IFERROR(INDEX(corres_pbs_variables!$A$1:$B$100,MATCH(tab_pbs[[#This Row],[libelle_produit]],corres_pbs_variables!$B$1:$B$100,0),1),"")</f>
        <v/>
      </c>
    </row>
    <row r="1271" spans="1:6" hidden="1" x14ac:dyDescent="0.25">
      <c r="A1271" t="s">
        <v>1102</v>
      </c>
      <c r="B1271" t="s">
        <v>1103</v>
      </c>
      <c r="C1271" t="s">
        <v>1065</v>
      </c>
      <c r="D1271" t="s">
        <v>983</v>
      </c>
      <c r="E1271">
        <v>175</v>
      </c>
      <c r="F1271" t="str">
        <f>IFERROR(INDEX(corres_pbs_variables!$A$1:$B$100,MATCH(tab_pbs[[#This Row],[libelle_produit]],corres_pbs_variables!$B$1:$B$100,0),1),"")</f>
        <v>sau_luzerne</v>
      </c>
    </row>
    <row r="1272" spans="1:6" hidden="1" x14ac:dyDescent="0.25">
      <c r="A1272" t="s">
        <v>1102</v>
      </c>
      <c r="B1272" t="s">
        <v>1103</v>
      </c>
      <c r="C1272" t="s">
        <v>1065</v>
      </c>
      <c r="D1272" t="s">
        <v>984</v>
      </c>
      <c r="E1272">
        <v>440</v>
      </c>
      <c r="F1272" t="str">
        <f>IFERROR(INDEX(corres_pbs_variables!$A$1:$B$100,MATCH(tab_pbs[[#This Row],[libelle_produit]],corres_pbs_variables!$B$1:$B$100,0),1),"")</f>
        <v>sau_luzerne</v>
      </c>
    </row>
    <row r="1273" spans="1:6" hidden="1" x14ac:dyDescent="0.25">
      <c r="A1273" t="s">
        <v>1102</v>
      </c>
      <c r="B1273" t="s">
        <v>1103</v>
      </c>
      <c r="C1273" t="s">
        <v>1065</v>
      </c>
      <c r="D1273" t="s">
        <v>985</v>
      </c>
      <c r="E1273">
        <v>140</v>
      </c>
      <c r="F1273" t="str">
        <f>IFERROR(INDEX(corres_pbs_variables!$A$1:$B$100,MATCH(tab_pbs[[#This Row],[libelle_produit]],corres_pbs_variables!$B$1:$B$100,0),1),"")</f>
        <v>sau_luzerne</v>
      </c>
    </row>
    <row r="1274" spans="1:6" hidden="1" x14ac:dyDescent="0.25">
      <c r="A1274" t="s">
        <v>1102</v>
      </c>
      <c r="B1274" t="s">
        <v>1103</v>
      </c>
      <c r="C1274" t="s">
        <v>1065</v>
      </c>
      <c r="D1274" t="s">
        <v>986</v>
      </c>
      <c r="E1274">
        <v>127</v>
      </c>
      <c r="F1274" t="str">
        <f>IFERROR(INDEX(corres_pbs_variables!$A$1:$B$100,MATCH(tab_pbs[[#This Row],[libelle_produit]],corres_pbs_variables!$B$1:$B$100,0),1),"")</f>
        <v>sau_luzerne</v>
      </c>
    </row>
    <row r="1275" spans="1:6" hidden="1" x14ac:dyDescent="0.25">
      <c r="A1275" t="s">
        <v>1102</v>
      </c>
      <c r="B1275" t="s">
        <v>1103</v>
      </c>
      <c r="C1275" t="s">
        <v>1065</v>
      </c>
      <c r="D1275" t="s">
        <v>987</v>
      </c>
      <c r="E1275">
        <v>94</v>
      </c>
      <c r="F1275" t="str">
        <f>IFERROR(INDEX(corres_pbs_variables!$A$1:$B$100,MATCH(tab_pbs[[#This Row],[libelle_produit]],corres_pbs_variables!$B$1:$B$100,0),1),"")</f>
        <v>sau_luzerne</v>
      </c>
    </row>
    <row r="1276" spans="1:6" hidden="1" x14ac:dyDescent="0.25">
      <c r="A1276" t="s">
        <v>1102</v>
      </c>
      <c r="B1276" t="s">
        <v>1103</v>
      </c>
      <c r="C1276" t="s">
        <v>1065</v>
      </c>
      <c r="D1276" t="s">
        <v>988</v>
      </c>
      <c r="E1276">
        <v>135</v>
      </c>
      <c r="F1276" t="str">
        <f>IFERROR(INDEX(corres_pbs_variables!$A$1:$B$100,MATCH(tab_pbs[[#This Row],[libelle_produit]],corres_pbs_variables!$B$1:$B$100,0),1),"")</f>
        <v>sau_luzerne</v>
      </c>
    </row>
    <row r="1277" spans="1:6" hidden="1" x14ac:dyDescent="0.25">
      <c r="A1277" t="s">
        <v>1102</v>
      </c>
      <c r="B1277" t="s">
        <v>1103</v>
      </c>
      <c r="C1277" t="s">
        <v>1065</v>
      </c>
      <c r="D1277" t="s">
        <v>989</v>
      </c>
      <c r="E1277">
        <v>109</v>
      </c>
      <c r="F1277" t="str">
        <f>IFERROR(INDEX(corres_pbs_variables!$A$1:$B$100,MATCH(tab_pbs[[#This Row],[libelle_produit]],corres_pbs_variables!$B$1:$B$100,0),1),"")</f>
        <v>sau_luzerne</v>
      </c>
    </row>
    <row r="1278" spans="1:6" hidden="1" x14ac:dyDescent="0.25">
      <c r="A1278" t="s">
        <v>1102</v>
      </c>
      <c r="B1278" t="s">
        <v>1103</v>
      </c>
      <c r="C1278" t="s">
        <v>1065</v>
      </c>
      <c r="D1278" t="s">
        <v>990</v>
      </c>
      <c r="E1278">
        <v>131</v>
      </c>
      <c r="F1278" t="str">
        <f>IFERROR(INDEX(corres_pbs_variables!$A$1:$B$100,MATCH(tab_pbs[[#This Row],[libelle_produit]],corres_pbs_variables!$B$1:$B$100,0),1),"")</f>
        <v>sau_luzerne</v>
      </c>
    </row>
    <row r="1279" spans="1:6" hidden="1" x14ac:dyDescent="0.25">
      <c r="A1279" t="s">
        <v>1102</v>
      </c>
      <c r="B1279" t="s">
        <v>1103</v>
      </c>
      <c r="C1279" t="s">
        <v>1065</v>
      </c>
      <c r="D1279" t="s">
        <v>991</v>
      </c>
      <c r="E1279">
        <v>108</v>
      </c>
      <c r="F1279" t="str">
        <f>IFERROR(INDEX(corres_pbs_variables!$A$1:$B$100,MATCH(tab_pbs[[#This Row],[libelle_produit]],corres_pbs_variables!$B$1:$B$100,0),1),"")</f>
        <v>sau_luzerne</v>
      </c>
    </row>
    <row r="1280" spans="1:6" hidden="1" x14ac:dyDescent="0.25">
      <c r="A1280" t="s">
        <v>1102</v>
      </c>
      <c r="B1280" t="s">
        <v>1103</v>
      </c>
      <c r="C1280" t="s">
        <v>1065</v>
      </c>
      <c r="D1280" t="s">
        <v>992</v>
      </c>
      <c r="E1280">
        <v>134</v>
      </c>
      <c r="F1280" t="str">
        <f>IFERROR(INDEX(corres_pbs_variables!$A$1:$B$100,MATCH(tab_pbs[[#This Row],[libelle_produit]],corres_pbs_variables!$B$1:$B$100,0),1),"")</f>
        <v>sau_luzerne</v>
      </c>
    </row>
    <row r="1281" spans="1:6" hidden="1" x14ac:dyDescent="0.25">
      <c r="A1281" t="s">
        <v>1102</v>
      </c>
      <c r="B1281" t="s">
        <v>1103</v>
      </c>
      <c r="C1281" t="s">
        <v>1065</v>
      </c>
      <c r="D1281" t="s">
        <v>993</v>
      </c>
      <c r="E1281">
        <v>121</v>
      </c>
      <c r="F1281" t="str">
        <f>IFERROR(INDEX(corres_pbs_variables!$A$1:$B$100,MATCH(tab_pbs[[#This Row],[libelle_produit]],corres_pbs_variables!$B$1:$B$100,0),1),"")</f>
        <v>sau_luzerne</v>
      </c>
    </row>
    <row r="1282" spans="1:6" hidden="1" x14ac:dyDescent="0.25">
      <c r="A1282" t="s">
        <v>1102</v>
      </c>
      <c r="B1282" t="s">
        <v>1103</v>
      </c>
      <c r="C1282" t="s">
        <v>1065</v>
      </c>
      <c r="D1282" t="s">
        <v>994</v>
      </c>
      <c r="E1282">
        <v>154</v>
      </c>
      <c r="F1282" t="str">
        <f>IFERROR(INDEX(corres_pbs_variables!$A$1:$B$100,MATCH(tab_pbs[[#This Row],[libelle_produit]],corres_pbs_variables!$B$1:$B$100,0),1),"")</f>
        <v>sau_luzerne</v>
      </c>
    </row>
    <row r="1283" spans="1:6" hidden="1" x14ac:dyDescent="0.25">
      <c r="A1283" t="s">
        <v>1102</v>
      </c>
      <c r="B1283" t="s">
        <v>1103</v>
      </c>
      <c r="C1283" t="s">
        <v>1065</v>
      </c>
      <c r="D1283" t="s">
        <v>995</v>
      </c>
      <c r="E1283">
        <v>135</v>
      </c>
      <c r="F1283" t="str">
        <f>IFERROR(INDEX(corres_pbs_variables!$A$1:$B$100,MATCH(tab_pbs[[#This Row],[libelle_produit]],corres_pbs_variables!$B$1:$B$100,0),1),"")</f>
        <v>sau_luzerne</v>
      </c>
    </row>
    <row r="1284" spans="1:6" hidden="1" x14ac:dyDescent="0.25">
      <c r="A1284" t="s">
        <v>1102</v>
      </c>
      <c r="B1284" t="s">
        <v>1103</v>
      </c>
      <c r="C1284" t="s">
        <v>1065</v>
      </c>
      <c r="D1284" t="s">
        <v>996</v>
      </c>
      <c r="E1284">
        <v>150</v>
      </c>
      <c r="F1284" t="str">
        <f>IFERROR(INDEX(corres_pbs_variables!$A$1:$B$100,MATCH(tab_pbs[[#This Row],[libelle_produit]],corres_pbs_variables!$B$1:$B$100,0),1),"")</f>
        <v>sau_luzerne</v>
      </c>
    </row>
    <row r="1285" spans="1:6" hidden="1" x14ac:dyDescent="0.25">
      <c r="A1285" t="s">
        <v>1102</v>
      </c>
      <c r="B1285" t="s">
        <v>1103</v>
      </c>
      <c r="C1285" t="s">
        <v>1065</v>
      </c>
      <c r="D1285" t="s">
        <v>997</v>
      </c>
      <c r="E1285">
        <v>121</v>
      </c>
      <c r="F1285" t="str">
        <f>IFERROR(INDEX(corres_pbs_variables!$A$1:$B$100,MATCH(tab_pbs[[#This Row],[libelle_produit]],corres_pbs_variables!$B$1:$B$100,0),1),"")</f>
        <v>sau_luzerne</v>
      </c>
    </row>
    <row r="1286" spans="1:6" hidden="1" x14ac:dyDescent="0.25">
      <c r="A1286" t="s">
        <v>1102</v>
      </c>
      <c r="B1286" t="s">
        <v>1103</v>
      </c>
      <c r="C1286" t="s">
        <v>1065</v>
      </c>
      <c r="D1286" t="s">
        <v>998</v>
      </c>
      <c r="E1286">
        <v>105</v>
      </c>
      <c r="F1286" t="str">
        <f>IFERROR(INDEX(corres_pbs_variables!$A$1:$B$100,MATCH(tab_pbs[[#This Row],[libelle_produit]],corres_pbs_variables!$B$1:$B$100,0),1),"")</f>
        <v>sau_luzerne</v>
      </c>
    </row>
    <row r="1287" spans="1:6" hidden="1" x14ac:dyDescent="0.25">
      <c r="A1287" t="s">
        <v>1102</v>
      </c>
      <c r="B1287" t="s">
        <v>1103</v>
      </c>
      <c r="C1287" t="s">
        <v>1065</v>
      </c>
      <c r="D1287" t="s">
        <v>999</v>
      </c>
      <c r="E1287">
        <v>117</v>
      </c>
      <c r="F1287" t="str">
        <f>IFERROR(INDEX(corres_pbs_variables!$A$1:$B$100,MATCH(tab_pbs[[#This Row],[libelle_produit]],corres_pbs_variables!$B$1:$B$100,0),1),"")</f>
        <v>sau_luzerne</v>
      </c>
    </row>
    <row r="1288" spans="1:6" hidden="1" x14ac:dyDescent="0.25">
      <c r="A1288" t="s">
        <v>1102</v>
      </c>
      <c r="B1288" t="s">
        <v>1103</v>
      </c>
      <c r="C1288" t="s">
        <v>1065</v>
      </c>
      <c r="D1288" t="s">
        <v>1000</v>
      </c>
      <c r="E1288">
        <v>106</v>
      </c>
      <c r="F1288" t="str">
        <f>IFERROR(INDEX(corres_pbs_variables!$A$1:$B$100,MATCH(tab_pbs[[#This Row],[libelle_produit]],corres_pbs_variables!$B$1:$B$100,0),1),"")</f>
        <v>sau_luzerne</v>
      </c>
    </row>
    <row r="1289" spans="1:6" hidden="1" x14ac:dyDescent="0.25">
      <c r="A1289" t="s">
        <v>1102</v>
      </c>
      <c r="B1289" t="s">
        <v>1103</v>
      </c>
      <c r="C1289" t="s">
        <v>1065</v>
      </c>
      <c r="D1289" t="s">
        <v>20</v>
      </c>
      <c r="E1289">
        <v>129</v>
      </c>
      <c r="F1289" t="str">
        <f>IFERROR(INDEX(corres_pbs_variables!$A$1:$B$100,MATCH(tab_pbs[[#This Row],[libelle_produit]],corres_pbs_variables!$B$1:$B$100,0),1),"")</f>
        <v>sau_luzerne</v>
      </c>
    </row>
    <row r="1290" spans="1:6" hidden="1" x14ac:dyDescent="0.25">
      <c r="A1290" t="s">
        <v>1102</v>
      </c>
      <c r="B1290" t="s">
        <v>1103</v>
      </c>
      <c r="C1290" t="s">
        <v>1065</v>
      </c>
      <c r="D1290" t="s">
        <v>1001</v>
      </c>
      <c r="E1290">
        <v>63</v>
      </c>
      <c r="F1290" t="str">
        <f>IFERROR(INDEX(corres_pbs_variables!$A$1:$B$100,MATCH(tab_pbs[[#This Row],[libelle_produit]],corres_pbs_variables!$B$1:$B$100,0),1),"")</f>
        <v>sau_luzerne</v>
      </c>
    </row>
    <row r="1291" spans="1:6" hidden="1" x14ac:dyDescent="0.25">
      <c r="A1291" t="s">
        <v>1102</v>
      </c>
      <c r="B1291" t="s">
        <v>1103</v>
      </c>
      <c r="C1291" t="s">
        <v>1065</v>
      </c>
      <c r="D1291" t="s">
        <v>1002</v>
      </c>
      <c r="E1291">
        <v>114</v>
      </c>
      <c r="F1291" t="str">
        <f>IFERROR(INDEX(corres_pbs_variables!$A$1:$B$100,MATCH(tab_pbs[[#This Row],[libelle_produit]],corres_pbs_variables!$B$1:$B$100,0),1),"")</f>
        <v>sau_luzerne</v>
      </c>
    </row>
    <row r="1292" spans="1:6" hidden="1" x14ac:dyDescent="0.25">
      <c r="A1292" t="s">
        <v>1102</v>
      </c>
      <c r="B1292" t="s">
        <v>1103</v>
      </c>
      <c r="C1292" t="s">
        <v>1065</v>
      </c>
      <c r="D1292" t="s">
        <v>1003</v>
      </c>
      <c r="E1292">
        <v>107</v>
      </c>
      <c r="F1292" t="str">
        <f>IFERROR(INDEX(corres_pbs_variables!$A$1:$B$100,MATCH(tab_pbs[[#This Row],[libelle_produit]],corres_pbs_variables!$B$1:$B$100,0),1),"")</f>
        <v>sau_luzerne</v>
      </c>
    </row>
    <row r="1293" spans="1:6" hidden="1" x14ac:dyDescent="0.25">
      <c r="A1293" t="s">
        <v>1102</v>
      </c>
      <c r="B1293" t="s">
        <v>1103</v>
      </c>
      <c r="C1293" t="s">
        <v>1065</v>
      </c>
      <c r="D1293" t="s">
        <v>1004</v>
      </c>
      <c r="E1293">
        <v>126</v>
      </c>
      <c r="F1293" t="str">
        <f>IFERROR(INDEX(corres_pbs_variables!$A$1:$B$100,MATCH(tab_pbs[[#This Row],[libelle_produit]],corres_pbs_variables!$B$1:$B$100,0),1),"")</f>
        <v>sau_luzerne</v>
      </c>
    </row>
    <row r="1294" spans="1:6" hidden="1" x14ac:dyDescent="0.25">
      <c r="A1294" t="s">
        <v>1102</v>
      </c>
      <c r="B1294" t="s">
        <v>1103</v>
      </c>
      <c r="C1294" t="s">
        <v>1065</v>
      </c>
      <c r="D1294" t="s">
        <v>1005</v>
      </c>
      <c r="E1294">
        <v>126</v>
      </c>
      <c r="F1294" t="str">
        <f>IFERROR(INDEX(corres_pbs_variables!$A$1:$B$100,MATCH(tab_pbs[[#This Row],[libelle_produit]],corres_pbs_variables!$B$1:$B$100,0),1),"")</f>
        <v>sau_luzerne</v>
      </c>
    </row>
    <row r="1295" spans="1:6" hidden="1" x14ac:dyDescent="0.25">
      <c r="A1295" t="s">
        <v>1102</v>
      </c>
      <c r="B1295" t="s">
        <v>1103</v>
      </c>
      <c r="C1295" t="s">
        <v>1065</v>
      </c>
      <c r="D1295" t="s">
        <v>1006</v>
      </c>
      <c r="E1295">
        <v>126</v>
      </c>
      <c r="F1295" t="str">
        <f>IFERROR(INDEX(corres_pbs_variables!$A$1:$B$100,MATCH(tab_pbs[[#This Row],[libelle_produit]],corres_pbs_variables!$B$1:$B$100,0),1),"")</f>
        <v>sau_luzerne</v>
      </c>
    </row>
    <row r="1296" spans="1:6" hidden="1" x14ac:dyDescent="0.25">
      <c r="A1296" t="s">
        <v>1102</v>
      </c>
      <c r="B1296" t="s">
        <v>1103</v>
      </c>
      <c r="C1296" t="s">
        <v>1065</v>
      </c>
      <c r="D1296" t="s">
        <v>1007</v>
      </c>
      <c r="E1296">
        <v>126</v>
      </c>
      <c r="F1296" t="str">
        <f>IFERROR(INDEX(corres_pbs_variables!$A$1:$B$100,MATCH(tab_pbs[[#This Row],[libelle_produit]],corres_pbs_variables!$B$1:$B$100,0),1),"")</f>
        <v>sau_luzerne</v>
      </c>
    </row>
    <row r="1297" spans="1:6" hidden="1" x14ac:dyDescent="0.25">
      <c r="A1297" t="s">
        <v>1102</v>
      </c>
      <c r="B1297" t="s">
        <v>1103</v>
      </c>
      <c r="C1297" t="s">
        <v>1065</v>
      </c>
      <c r="D1297" t="s">
        <v>1008</v>
      </c>
      <c r="E1297">
        <v>126</v>
      </c>
      <c r="F1297" t="str">
        <f>IFERROR(INDEX(corres_pbs_variables!$A$1:$B$100,MATCH(tab_pbs[[#This Row],[libelle_produit]],corres_pbs_variables!$B$1:$B$100,0),1),"")</f>
        <v>sau_luzerne</v>
      </c>
    </row>
    <row r="1298" spans="1:6" hidden="1" x14ac:dyDescent="0.25">
      <c r="A1298" t="s">
        <v>1104</v>
      </c>
      <c r="B1298" t="s">
        <v>1105</v>
      </c>
      <c r="C1298" t="s">
        <v>1065</v>
      </c>
      <c r="D1298" t="s">
        <v>983</v>
      </c>
      <c r="E1298">
        <v>74</v>
      </c>
      <c r="F1298" t="str">
        <f>IFERROR(INDEX(corres_pbs_variables!$A$1:$B$100,MATCH(tab_pbs[[#This Row],[libelle_produit]],corres_pbs_variables!$B$1:$B$100,0),1),"")</f>
        <v/>
      </c>
    </row>
    <row r="1299" spans="1:6" hidden="1" x14ac:dyDescent="0.25">
      <c r="A1299" t="s">
        <v>1104</v>
      </c>
      <c r="B1299" t="s">
        <v>1105</v>
      </c>
      <c r="C1299" t="s">
        <v>1065</v>
      </c>
      <c r="D1299" t="s">
        <v>984</v>
      </c>
      <c r="E1299">
        <v>73</v>
      </c>
      <c r="F1299" t="str">
        <f>IFERROR(INDEX(corres_pbs_variables!$A$1:$B$100,MATCH(tab_pbs[[#This Row],[libelle_produit]],corres_pbs_variables!$B$1:$B$100,0),1),"")</f>
        <v/>
      </c>
    </row>
    <row r="1300" spans="1:6" hidden="1" x14ac:dyDescent="0.25">
      <c r="A1300" t="s">
        <v>1104</v>
      </c>
      <c r="B1300" t="s">
        <v>1105</v>
      </c>
      <c r="C1300" t="s">
        <v>1065</v>
      </c>
      <c r="D1300" t="s">
        <v>985</v>
      </c>
      <c r="E1300">
        <v>103</v>
      </c>
      <c r="F1300" t="str">
        <f>IFERROR(INDEX(corres_pbs_variables!$A$1:$B$100,MATCH(tab_pbs[[#This Row],[libelle_produit]],corres_pbs_variables!$B$1:$B$100,0),1),"")</f>
        <v/>
      </c>
    </row>
    <row r="1301" spans="1:6" hidden="1" x14ac:dyDescent="0.25">
      <c r="A1301" t="s">
        <v>1104</v>
      </c>
      <c r="B1301" t="s">
        <v>1105</v>
      </c>
      <c r="C1301" t="s">
        <v>1065</v>
      </c>
      <c r="D1301" t="s">
        <v>986</v>
      </c>
      <c r="E1301">
        <v>115</v>
      </c>
      <c r="F1301" t="str">
        <f>IFERROR(INDEX(corres_pbs_variables!$A$1:$B$100,MATCH(tab_pbs[[#This Row],[libelle_produit]],corres_pbs_variables!$B$1:$B$100,0),1),"")</f>
        <v/>
      </c>
    </row>
    <row r="1302" spans="1:6" hidden="1" x14ac:dyDescent="0.25">
      <c r="A1302" t="s">
        <v>1104</v>
      </c>
      <c r="B1302" t="s">
        <v>1105</v>
      </c>
      <c r="C1302" t="s">
        <v>1065</v>
      </c>
      <c r="D1302" t="s">
        <v>987</v>
      </c>
      <c r="E1302">
        <v>68</v>
      </c>
      <c r="F1302" t="str">
        <f>IFERROR(INDEX(corres_pbs_variables!$A$1:$B$100,MATCH(tab_pbs[[#This Row],[libelle_produit]],corres_pbs_variables!$B$1:$B$100,0),1),"")</f>
        <v/>
      </c>
    </row>
    <row r="1303" spans="1:6" hidden="1" x14ac:dyDescent="0.25">
      <c r="A1303" t="s">
        <v>1104</v>
      </c>
      <c r="B1303" t="s">
        <v>1105</v>
      </c>
      <c r="C1303" t="s">
        <v>1065</v>
      </c>
      <c r="D1303" t="s">
        <v>988</v>
      </c>
      <c r="E1303">
        <v>102</v>
      </c>
      <c r="F1303" t="str">
        <f>IFERROR(INDEX(corres_pbs_variables!$A$1:$B$100,MATCH(tab_pbs[[#This Row],[libelle_produit]],corres_pbs_variables!$B$1:$B$100,0),1),"")</f>
        <v/>
      </c>
    </row>
    <row r="1304" spans="1:6" hidden="1" x14ac:dyDescent="0.25">
      <c r="A1304" t="s">
        <v>1104</v>
      </c>
      <c r="B1304" t="s">
        <v>1105</v>
      </c>
      <c r="C1304" t="s">
        <v>1065</v>
      </c>
      <c r="D1304" t="s">
        <v>989</v>
      </c>
      <c r="E1304">
        <v>63</v>
      </c>
      <c r="F1304" t="str">
        <f>IFERROR(INDEX(corres_pbs_variables!$A$1:$B$100,MATCH(tab_pbs[[#This Row],[libelle_produit]],corres_pbs_variables!$B$1:$B$100,0),1),"")</f>
        <v/>
      </c>
    </row>
    <row r="1305" spans="1:6" hidden="1" x14ac:dyDescent="0.25">
      <c r="A1305" t="s">
        <v>1104</v>
      </c>
      <c r="B1305" t="s">
        <v>1105</v>
      </c>
      <c r="C1305" t="s">
        <v>1065</v>
      </c>
      <c r="D1305" t="s">
        <v>990</v>
      </c>
      <c r="E1305">
        <v>109</v>
      </c>
      <c r="F1305" t="str">
        <f>IFERROR(INDEX(corres_pbs_variables!$A$1:$B$100,MATCH(tab_pbs[[#This Row],[libelle_produit]],corres_pbs_variables!$B$1:$B$100,0),1),"")</f>
        <v/>
      </c>
    </row>
    <row r="1306" spans="1:6" hidden="1" x14ac:dyDescent="0.25">
      <c r="A1306" t="s">
        <v>1104</v>
      </c>
      <c r="B1306" t="s">
        <v>1105</v>
      </c>
      <c r="C1306" t="s">
        <v>1065</v>
      </c>
      <c r="D1306" t="s">
        <v>991</v>
      </c>
      <c r="E1306">
        <v>75</v>
      </c>
      <c r="F1306" t="str">
        <f>IFERROR(INDEX(corres_pbs_variables!$A$1:$B$100,MATCH(tab_pbs[[#This Row],[libelle_produit]],corres_pbs_variables!$B$1:$B$100,0),1),"")</f>
        <v/>
      </c>
    </row>
    <row r="1307" spans="1:6" hidden="1" x14ac:dyDescent="0.25">
      <c r="A1307" t="s">
        <v>1104</v>
      </c>
      <c r="B1307" t="s">
        <v>1105</v>
      </c>
      <c r="C1307" t="s">
        <v>1065</v>
      </c>
      <c r="D1307" t="s">
        <v>992</v>
      </c>
      <c r="E1307">
        <v>119</v>
      </c>
      <c r="F1307" t="str">
        <f>IFERROR(INDEX(corres_pbs_variables!$A$1:$B$100,MATCH(tab_pbs[[#This Row],[libelle_produit]],corres_pbs_variables!$B$1:$B$100,0),1),"")</f>
        <v/>
      </c>
    </row>
    <row r="1308" spans="1:6" hidden="1" x14ac:dyDescent="0.25">
      <c r="A1308" t="s">
        <v>1104</v>
      </c>
      <c r="B1308" t="s">
        <v>1105</v>
      </c>
      <c r="C1308" t="s">
        <v>1065</v>
      </c>
      <c r="D1308" t="s">
        <v>993</v>
      </c>
      <c r="E1308">
        <v>76</v>
      </c>
      <c r="F1308" t="str">
        <f>IFERROR(INDEX(corres_pbs_variables!$A$1:$B$100,MATCH(tab_pbs[[#This Row],[libelle_produit]],corres_pbs_variables!$B$1:$B$100,0),1),"")</f>
        <v/>
      </c>
    </row>
    <row r="1309" spans="1:6" hidden="1" x14ac:dyDescent="0.25">
      <c r="A1309" t="s">
        <v>1104</v>
      </c>
      <c r="B1309" t="s">
        <v>1105</v>
      </c>
      <c r="C1309" t="s">
        <v>1065</v>
      </c>
      <c r="D1309" t="s">
        <v>994</v>
      </c>
      <c r="E1309">
        <v>94</v>
      </c>
      <c r="F1309" t="str">
        <f>IFERROR(INDEX(corres_pbs_variables!$A$1:$B$100,MATCH(tab_pbs[[#This Row],[libelle_produit]],corres_pbs_variables!$B$1:$B$100,0),1),"")</f>
        <v/>
      </c>
    </row>
    <row r="1310" spans="1:6" hidden="1" x14ac:dyDescent="0.25">
      <c r="A1310" t="s">
        <v>1104</v>
      </c>
      <c r="B1310" t="s">
        <v>1105</v>
      </c>
      <c r="C1310" t="s">
        <v>1065</v>
      </c>
      <c r="D1310" t="s">
        <v>995</v>
      </c>
      <c r="E1310">
        <v>92</v>
      </c>
      <c r="F1310" t="str">
        <f>IFERROR(INDEX(corres_pbs_variables!$A$1:$B$100,MATCH(tab_pbs[[#This Row],[libelle_produit]],corres_pbs_variables!$B$1:$B$100,0),1),"")</f>
        <v/>
      </c>
    </row>
    <row r="1311" spans="1:6" hidden="1" x14ac:dyDescent="0.25">
      <c r="A1311" t="s">
        <v>1104</v>
      </c>
      <c r="B1311" t="s">
        <v>1105</v>
      </c>
      <c r="C1311" t="s">
        <v>1065</v>
      </c>
      <c r="D1311" t="s">
        <v>996</v>
      </c>
      <c r="E1311">
        <v>86</v>
      </c>
      <c r="F1311" t="str">
        <f>IFERROR(INDEX(corres_pbs_variables!$A$1:$B$100,MATCH(tab_pbs[[#This Row],[libelle_produit]],corres_pbs_variables!$B$1:$B$100,0),1),"")</f>
        <v/>
      </c>
    </row>
    <row r="1312" spans="1:6" hidden="1" x14ac:dyDescent="0.25">
      <c r="A1312" t="s">
        <v>1104</v>
      </c>
      <c r="B1312" t="s">
        <v>1105</v>
      </c>
      <c r="C1312" t="s">
        <v>1065</v>
      </c>
      <c r="D1312" t="s">
        <v>997</v>
      </c>
      <c r="E1312">
        <v>107</v>
      </c>
      <c r="F1312" t="str">
        <f>IFERROR(INDEX(corres_pbs_variables!$A$1:$B$100,MATCH(tab_pbs[[#This Row],[libelle_produit]],corres_pbs_variables!$B$1:$B$100,0),1),"")</f>
        <v/>
      </c>
    </row>
    <row r="1313" spans="1:6" hidden="1" x14ac:dyDescent="0.25">
      <c r="A1313" t="s">
        <v>1104</v>
      </c>
      <c r="B1313" t="s">
        <v>1105</v>
      </c>
      <c r="C1313" t="s">
        <v>1065</v>
      </c>
      <c r="D1313" t="s">
        <v>998</v>
      </c>
      <c r="E1313">
        <v>76</v>
      </c>
      <c r="F1313" t="str">
        <f>IFERROR(INDEX(corres_pbs_variables!$A$1:$B$100,MATCH(tab_pbs[[#This Row],[libelle_produit]],corres_pbs_variables!$B$1:$B$100,0),1),"")</f>
        <v/>
      </c>
    </row>
    <row r="1314" spans="1:6" hidden="1" x14ac:dyDescent="0.25">
      <c r="A1314" t="s">
        <v>1104</v>
      </c>
      <c r="B1314" t="s">
        <v>1105</v>
      </c>
      <c r="C1314" t="s">
        <v>1065</v>
      </c>
      <c r="D1314" t="s">
        <v>999</v>
      </c>
      <c r="E1314">
        <v>80</v>
      </c>
      <c r="F1314" t="str">
        <f>IFERROR(INDEX(corres_pbs_variables!$A$1:$B$100,MATCH(tab_pbs[[#This Row],[libelle_produit]],corres_pbs_variables!$B$1:$B$100,0),1),"")</f>
        <v/>
      </c>
    </row>
    <row r="1315" spans="1:6" hidden="1" x14ac:dyDescent="0.25">
      <c r="A1315" t="s">
        <v>1104</v>
      </c>
      <c r="B1315" t="s">
        <v>1105</v>
      </c>
      <c r="C1315" t="s">
        <v>1065</v>
      </c>
      <c r="D1315" t="s">
        <v>1000</v>
      </c>
      <c r="E1315">
        <v>73</v>
      </c>
      <c r="F1315" t="str">
        <f>IFERROR(INDEX(corres_pbs_variables!$A$1:$B$100,MATCH(tab_pbs[[#This Row],[libelle_produit]],corres_pbs_variables!$B$1:$B$100,0),1),"")</f>
        <v/>
      </c>
    </row>
    <row r="1316" spans="1:6" hidden="1" x14ac:dyDescent="0.25">
      <c r="A1316" t="s">
        <v>1104</v>
      </c>
      <c r="B1316" t="s">
        <v>1105</v>
      </c>
      <c r="C1316" t="s">
        <v>1065</v>
      </c>
      <c r="D1316" t="s">
        <v>20</v>
      </c>
      <c r="E1316">
        <v>75</v>
      </c>
      <c r="F1316" t="str">
        <f>IFERROR(INDEX(corres_pbs_variables!$A$1:$B$100,MATCH(tab_pbs[[#This Row],[libelle_produit]],corres_pbs_variables!$B$1:$B$100,0),1),"")</f>
        <v/>
      </c>
    </row>
    <row r="1317" spans="1:6" hidden="1" x14ac:dyDescent="0.25">
      <c r="A1317" t="s">
        <v>1104</v>
      </c>
      <c r="B1317" t="s">
        <v>1105</v>
      </c>
      <c r="C1317" t="s">
        <v>1065</v>
      </c>
      <c r="D1317" t="s">
        <v>1001</v>
      </c>
      <c r="E1317">
        <v>21</v>
      </c>
      <c r="F1317" t="str">
        <f>IFERROR(INDEX(corres_pbs_variables!$A$1:$B$100,MATCH(tab_pbs[[#This Row],[libelle_produit]],corres_pbs_variables!$B$1:$B$100,0),1),"")</f>
        <v/>
      </c>
    </row>
    <row r="1318" spans="1:6" hidden="1" x14ac:dyDescent="0.25">
      <c r="A1318" t="s">
        <v>1104</v>
      </c>
      <c r="B1318" t="s">
        <v>1105</v>
      </c>
      <c r="C1318" t="s">
        <v>1065</v>
      </c>
      <c r="D1318" t="s">
        <v>1002</v>
      </c>
      <c r="E1318">
        <v>64</v>
      </c>
      <c r="F1318" t="str">
        <f>IFERROR(INDEX(corres_pbs_variables!$A$1:$B$100,MATCH(tab_pbs[[#This Row],[libelle_produit]],corres_pbs_variables!$B$1:$B$100,0),1),"")</f>
        <v/>
      </c>
    </row>
    <row r="1319" spans="1:6" hidden="1" x14ac:dyDescent="0.25">
      <c r="A1319" t="s">
        <v>1104</v>
      </c>
      <c r="B1319" t="s">
        <v>1105</v>
      </c>
      <c r="C1319" t="s">
        <v>1065</v>
      </c>
      <c r="D1319" t="s">
        <v>1003</v>
      </c>
      <c r="E1319">
        <v>79</v>
      </c>
      <c r="F1319" t="str">
        <f>IFERROR(INDEX(corres_pbs_variables!$A$1:$B$100,MATCH(tab_pbs[[#This Row],[libelle_produit]],corres_pbs_variables!$B$1:$B$100,0),1),"")</f>
        <v/>
      </c>
    </row>
    <row r="1320" spans="1:6" hidden="1" x14ac:dyDescent="0.25">
      <c r="A1320" t="s">
        <v>1104</v>
      </c>
      <c r="B1320" t="s">
        <v>1105</v>
      </c>
      <c r="C1320" t="s">
        <v>1065</v>
      </c>
      <c r="D1320" t="s">
        <v>1004</v>
      </c>
      <c r="E1320">
        <v>95</v>
      </c>
      <c r="F1320" t="str">
        <f>IFERROR(INDEX(corres_pbs_variables!$A$1:$B$100,MATCH(tab_pbs[[#This Row],[libelle_produit]],corres_pbs_variables!$B$1:$B$100,0),1),"")</f>
        <v/>
      </c>
    </row>
    <row r="1321" spans="1:6" hidden="1" x14ac:dyDescent="0.25">
      <c r="A1321" t="s">
        <v>1104</v>
      </c>
      <c r="B1321" t="s">
        <v>1105</v>
      </c>
      <c r="C1321" t="s">
        <v>1065</v>
      </c>
      <c r="D1321" t="s">
        <v>1005</v>
      </c>
      <c r="E1321">
        <v>95</v>
      </c>
      <c r="F1321" t="str">
        <f>IFERROR(INDEX(corres_pbs_variables!$A$1:$B$100,MATCH(tab_pbs[[#This Row],[libelle_produit]],corres_pbs_variables!$B$1:$B$100,0),1),"")</f>
        <v/>
      </c>
    </row>
    <row r="1322" spans="1:6" hidden="1" x14ac:dyDescent="0.25">
      <c r="A1322" t="s">
        <v>1104</v>
      </c>
      <c r="B1322" t="s">
        <v>1105</v>
      </c>
      <c r="C1322" t="s">
        <v>1065</v>
      </c>
      <c r="D1322" t="s">
        <v>1006</v>
      </c>
      <c r="E1322">
        <v>95</v>
      </c>
      <c r="F1322" t="str">
        <f>IFERROR(INDEX(corres_pbs_variables!$A$1:$B$100,MATCH(tab_pbs[[#This Row],[libelle_produit]],corres_pbs_variables!$B$1:$B$100,0),1),"")</f>
        <v/>
      </c>
    </row>
    <row r="1323" spans="1:6" hidden="1" x14ac:dyDescent="0.25">
      <c r="A1323" t="s">
        <v>1104</v>
      </c>
      <c r="B1323" t="s">
        <v>1105</v>
      </c>
      <c r="C1323" t="s">
        <v>1065</v>
      </c>
      <c r="D1323" t="s">
        <v>1007</v>
      </c>
      <c r="E1323">
        <v>95</v>
      </c>
      <c r="F1323" t="str">
        <f>IFERROR(INDEX(corres_pbs_variables!$A$1:$B$100,MATCH(tab_pbs[[#This Row],[libelle_produit]],corres_pbs_variables!$B$1:$B$100,0),1),"")</f>
        <v/>
      </c>
    </row>
    <row r="1324" spans="1:6" hidden="1" x14ac:dyDescent="0.25">
      <c r="A1324" t="s">
        <v>1104</v>
      </c>
      <c r="B1324" t="s">
        <v>1105</v>
      </c>
      <c r="C1324" t="s">
        <v>1065</v>
      </c>
      <c r="D1324" t="s">
        <v>1008</v>
      </c>
      <c r="E1324">
        <v>95</v>
      </c>
      <c r="F1324" t="str">
        <f>IFERROR(INDEX(corres_pbs_variables!$A$1:$B$100,MATCH(tab_pbs[[#This Row],[libelle_produit]],corres_pbs_variables!$B$1:$B$100,0),1),"")</f>
        <v/>
      </c>
    </row>
    <row r="1325" spans="1:6" hidden="1" x14ac:dyDescent="0.25">
      <c r="A1325" t="s">
        <v>1106</v>
      </c>
      <c r="B1325" t="s">
        <v>1107</v>
      </c>
      <c r="C1325" t="s">
        <v>1065</v>
      </c>
      <c r="D1325" t="s">
        <v>983</v>
      </c>
      <c r="E1325">
        <v>31</v>
      </c>
      <c r="F1325" t="str">
        <f>IFERROR(INDEX(corres_pbs_variables!$A$1:$B$100,MATCH(tab_pbs[[#This Row],[libelle_produit]],corres_pbs_variables!$B$1:$B$100,0),1),"")</f>
        <v/>
      </c>
    </row>
    <row r="1326" spans="1:6" hidden="1" x14ac:dyDescent="0.25">
      <c r="A1326" t="s">
        <v>1106</v>
      </c>
      <c r="B1326" t="s">
        <v>1107</v>
      </c>
      <c r="C1326" t="s">
        <v>1065</v>
      </c>
      <c r="D1326" t="s">
        <v>984</v>
      </c>
      <c r="E1326">
        <v>31</v>
      </c>
      <c r="F1326" t="str">
        <f>IFERROR(INDEX(corres_pbs_variables!$A$1:$B$100,MATCH(tab_pbs[[#This Row],[libelle_produit]],corres_pbs_variables!$B$1:$B$100,0),1),"")</f>
        <v/>
      </c>
    </row>
    <row r="1327" spans="1:6" hidden="1" x14ac:dyDescent="0.25">
      <c r="A1327" t="s">
        <v>1106</v>
      </c>
      <c r="B1327" t="s">
        <v>1107</v>
      </c>
      <c r="C1327" t="s">
        <v>1065</v>
      </c>
      <c r="D1327" t="s">
        <v>985</v>
      </c>
      <c r="E1327">
        <v>31</v>
      </c>
      <c r="F1327" t="str">
        <f>IFERROR(INDEX(corres_pbs_variables!$A$1:$B$100,MATCH(tab_pbs[[#This Row],[libelle_produit]],corres_pbs_variables!$B$1:$B$100,0),1),"")</f>
        <v/>
      </c>
    </row>
    <row r="1328" spans="1:6" hidden="1" x14ac:dyDescent="0.25">
      <c r="A1328" t="s">
        <v>1106</v>
      </c>
      <c r="B1328" t="s">
        <v>1107</v>
      </c>
      <c r="C1328" t="s">
        <v>1065</v>
      </c>
      <c r="D1328" t="s">
        <v>986</v>
      </c>
      <c r="E1328">
        <v>31</v>
      </c>
      <c r="F1328" t="str">
        <f>IFERROR(INDEX(corres_pbs_variables!$A$1:$B$100,MATCH(tab_pbs[[#This Row],[libelle_produit]],corres_pbs_variables!$B$1:$B$100,0),1),"")</f>
        <v/>
      </c>
    </row>
    <row r="1329" spans="1:6" hidden="1" x14ac:dyDescent="0.25">
      <c r="A1329" t="s">
        <v>1106</v>
      </c>
      <c r="B1329" t="s">
        <v>1107</v>
      </c>
      <c r="C1329" t="s">
        <v>1065</v>
      </c>
      <c r="D1329" t="s">
        <v>987</v>
      </c>
      <c r="E1329">
        <v>31</v>
      </c>
      <c r="F1329" t="str">
        <f>IFERROR(INDEX(corres_pbs_variables!$A$1:$B$100,MATCH(tab_pbs[[#This Row],[libelle_produit]],corres_pbs_variables!$B$1:$B$100,0),1),"")</f>
        <v/>
      </c>
    </row>
    <row r="1330" spans="1:6" hidden="1" x14ac:dyDescent="0.25">
      <c r="A1330" t="s">
        <v>1106</v>
      </c>
      <c r="B1330" t="s">
        <v>1107</v>
      </c>
      <c r="C1330" t="s">
        <v>1065</v>
      </c>
      <c r="D1330" t="s">
        <v>988</v>
      </c>
      <c r="E1330">
        <v>31</v>
      </c>
      <c r="F1330" t="str">
        <f>IFERROR(INDEX(corres_pbs_variables!$A$1:$B$100,MATCH(tab_pbs[[#This Row],[libelle_produit]],corres_pbs_variables!$B$1:$B$100,0),1),"")</f>
        <v/>
      </c>
    </row>
    <row r="1331" spans="1:6" hidden="1" x14ac:dyDescent="0.25">
      <c r="A1331" t="s">
        <v>1106</v>
      </c>
      <c r="B1331" t="s">
        <v>1107</v>
      </c>
      <c r="C1331" t="s">
        <v>1065</v>
      </c>
      <c r="D1331" t="s">
        <v>989</v>
      </c>
      <c r="E1331">
        <v>31</v>
      </c>
      <c r="F1331" t="str">
        <f>IFERROR(INDEX(corres_pbs_variables!$A$1:$B$100,MATCH(tab_pbs[[#This Row],[libelle_produit]],corres_pbs_variables!$B$1:$B$100,0),1),"")</f>
        <v/>
      </c>
    </row>
    <row r="1332" spans="1:6" hidden="1" x14ac:dyDescent="0.25">
      <c r="A1332" t="s">
        <v>1106</v>
      </c>
      <c r="B1332" t="s">
        <v>1107</v>
      </c>
      <c r="C1332" t="s">
        <v>1065</v>
      </c>
      <c r="D1332" t="s">
        <v>990</v>
      </c>
      <c r="E1332">
        <v>31</v>
      </c>
      <c r="F1332" t="str">
        <f>IFERROR(INDEX(corres_pbs_variables!$A$1:$B$100,MATCH(tab_pbs[[#This Row],[libelle_produit]],corres_pbs_variables!$B$1:$B$100,0),1),"")</f>
        <v/>
      </c>
    </row>
    <row r="1333" spans="1:6" hidden="1" x14ac:dyDescent="0.25">
      <c r="A1333" t="s">
        <v>1106</v>
      </c>
      <c r="B1333" t="s">
        <v>1107</v>
      </c>
      <c r="C1333" t="s">
        <v>1065</v>
      </c>
      <c r="D1333" t="s">
        <v>991</v>
      </c>
      <c r="E1333">
        <v>31</v>
      </c>
      <c r="F1333" t="str">
        <f>IFERROR(INDEX(corres_pbs_variables!$A$1:$B$100,MATCH(tab_pbs[[#This Row],[libelle_produit]],corres_pbs_variables!$B$1:$B$100,0),1),"")</f>
        <v/>
      </c>
    </row>
    <row r="1334" spans="1:6" hidden="1" x14ac:dyDescent="0.25">
      <c r="A1334" t="s">
        <v>1106</v>
      </c>
      <c r="B1334" t="s">
        <v>1107</v>
      </c>
      <c r="C1334" t="s">
        <v>1065</v>
      </c>
      <c r="D1334" t="s">
        <v>992</v>
      </c>
      <c r="E1334">
        <v>31</v>
      </c>
      <c r="F1334" t="str">
        <f>IFERROR(INDEX(corres_pbs_variables!$A$1:$B$100,MATCH(tab_pbs[[#This Row],[libelle_produit]],corres_pbs_variables!$B$1:$B$100,0),1),"")</f>
        <v/>
      </c>
    </row>
    <row r="1335" spans="1:6" hidden="1" x14ac:dyDescent="0.25">
      <c r="A1335" t="s">
        <v>1106</v>
      </c>
      <c r="B1335" t="s">
        <v>1107</v>
      </c>
      <c r="C1335" t="s">
        <v>1065</v>
      </c>
      <c r="D1335" t="s">
        <v>993</v>
      </c>
      <c r="E1335">
        <v>31</v>
      </c>
      <c r="F1335" t="str">
        <f>IFERROR(INDEX(corres_pbs_variables!$A$1:$B$100,MATCH(tab_pbs[[#This Row],[libelle_produit]],corres_pbs_variables!$B$1:$B$100,0),1),"")</f>
        <v/>
      </c>
    </row>
    <row r="1336" spans="1:6" hidden="1" x14ac:dyDescent="0.25">
      <c r="A1336" t="s">
        <v>1106</v>
      </c>
      <c r="B1336" t="s">
        <v>1107</v>
      </c>
      <c r="C1336" t="s">
        <v>1065</v>
      </c>
      <c r="D1336" t="s">
        <v>994</v>
      </c>
      <c r="E1336">
        <v>23</v>
      </c>
      <c r="F1336" t="str">
        <f>IFERROR(INDEX(corres_pbs_variables!$A$1:$B$100,MATCH(tab_pbs[[#This Row],[libelle_produit]],corres_pbs_variables!$B$1:$B$100,0),1),"")</f>
        <v/>
      </c>
    </row>
    <row r="1337" spans="1:6" hidden="1" x14ac:dyDescent="0.25">
      <c r="A1337" t="s">
        <v>1106</v>
      </c>
      <c r="B1337" t="s">
        <v>1107</v>
      </c>
      <c r="C1337" t="s">
        <v>1065</v>
      </c>
      <c r="D1337" t="s">
        <v>995</v>
      </c>
      <c r="E1337">
        <v>19</v>
      </c>
      <c r="F1337" t="str">
        <f>IFERROR(INDEX(corres_pbs_variables!$A$1:$B$100,MATCH(tab_pbs[[#This Row],[libelle_produit]],corres_pbs_variables!$B$1:$B$100,0),1),"")</f>
        <v/>
      </c>
    </row>
    <row r="1338" spans="1:6" hidden="1" x14ac:dyDescent="0.25">
      <c r="A1338" t="s">
        <v>1106</v>
      </c>
      <c r="B1338" t="s">
        <v>1107</v>
      </c>
      <c r="C1338" t="s">
        <v>1065</v>
      </c>
      <c r="D1338" t="s">
        <v>996</v>
      </c>
      <c r="E1338">
        <v>44</v>
      </c>
      <c r="F1338" t="str">
        <f>IFERROR(INDEX(corres_pbs_variables!$A$1:$B$100,MATCH(tab_pbs[[#This Row],[libelle_produit]],corres_pbs_variables!$B$1:$B$100,0),1),"")</f>
        <v/>
      </c>
    </row>
    <row r="1339" spans="1:6" hidden="1" x14ac:dyDescent="0.25">
      <c r="A1339" t="s">
        <v>1106</v>
      </c>
      <c r="B1339" t="s">
        <v>1107</v>
      </c>
      <c r="C1339" t="s">
        <v>1065</v>
      </c>
      <c r="D1339" t="s">
        <v>997</v>
      </c>
      <c r="E1339">
        <v>31</v>
      </c>
      <c r="F1339" t="str">
        <f>IFERROR(INDEX(corres_pbs_variables!$A$1:$B$100,MATCH(tab_pbs[[#This Row],[libelle_produit]],corres_pbs_variables!$B$1:$B$100,0),1),"")</f>
        <v/>
      </c>
    </row>
    <row r="1340" spans="1:6" hidden="1" x14ac:dyDescent="0.25">
      <c r="A1340" t="s">
        <v>1106</v>
      </c>
      <c r="B1340" t="s">
        <v>1107</v>
      </c>
      <c r="C1340" t="s">
        <v>1065</v>
      </c>
      <c r="D1340" t="s">
        <v>998</v>
      </c>
      <c r="E1340">
        <v>14</v>
      </c>
      <c r="F1340" t="str">
        <f>IFERROR(INDEX(corres_pbs_variables!$A$1:$B$100,MATCH(tab_pbs[[#This Row],[libelle_produit]],corres_pbs_variables!$B$1:$B$100,0),1),"")</f>
        <v/>
      </c>
    </row>
    <row r="1341" spans="1:6" hidden="1" x14ac:dyDescent="0.25">
      <c r="A1341" t="s">
        <v>1106</v>
      </c>
      <c r="B1341" t="s">
        <v>1107</v>
      </c>
      <c r="C1341" t="s">
        <v>1065</v>
      </c>
      <c r="D1341" t="s">
        <v>999</v>
      </c>
      <c r="E1341">
        <v>31</v>
      </c>
      <c r="F1341" t="str">
        <f>IFERROR(INDEX(corres_pbs_variables!$A$1:$B$100,MATCH(tab_pbs[[#This Row],[libelle_produit]],corres_pbs_variables!$B$1:$B$100,0),1),"")</f>
        <v/>
      </c>
    </row>
    <row r="1342" spans="1:6" hidden="1" x14ac:dyDescent="0.25">
      <c r="A1342" t="s">
        <v>1106</v>
      </c>
      <c r="B1342" t="s">
        <v>1107</v>
      </c>
      <c r="C1342" t="s">
        <v>1065</v>
      </c>
      <c r="D1342" t="s">
        <v>1000</v>
      </c>
      <c r="E1342">
        <v>31</v>
      </c>
      <c r="F1342" t="str">
        <f>IFERROR(INDEX(corres_pbs_variables!$A$1:$B$100,MATCH(tab_pbs[[#This Row],[libelle_produit]],corres_pbs_variables!$B$1:$B$100,0),1),"")</f>
        <v/>
      </c>
    </row>
    <row r="1343" spans="1:6" hidden="1" x14ac:dyDescent="0.25">
      <c r="A1343" t="s">
        <v>1106</v>
      </c>
      <c r="B1343" t="s">
        <v>1107</v>
      </c>
      <c r="C1343" t="s">
        <v>1065</v>
      </c>
      <c r="D1343" t="s">
        <v>20</v>
      </c>
      <c r="E1343">
        <v>31</v>
      </c>
      <c r="F1343" t="str">
        <f>IFERROR(INDEX(corres_pbs_variables!$A$1:$B$100,MATCH(tab_pbs[[#This Row],[libelle_produit]],corres_pbs_variables!$B$1:$B$100,0),1),"")</f>
        <v/>
      </c>
    </row>
    <row r="1344" spans="1:6" hidden="1" x14ac:dyDescent="0.25">
      <c r="A1344" t="s">
        <v>1106</v>
      </c>
      <c r="B1344" t="s">
        <v>1107</v>
      </c>
      <c r="C1344" t="s">
        <v>1065</v>
      </c>
      <c r="D1344" t="s">
        <v>1001</v>
      </c>
      <c r="E1344">
        <v>31</v>
      </c>
      <c r="F1344" t="str">
        <f>IFERROR(INDEX(corres_pbs_variables!$A$1:$B$100,MATCH(tab_pbs[[#This Row],[libelle_produit]],corres_pbs_variables!$B$1:$B$100,0),1),"")</f>
        <v/>
      </c>
    </row>
    <row r="1345" spans="1:6" hidden="1" x14ac:dyDescent="0.25">
      <c r="A1345" t="s">
        <v>1106</v>
      </c>
      <c r="B1345" t="s">
        <v>1107</v>
      </c>
      <c r="C1345" t="s">
        <v>1065</v>
      </c>
      <c r="D1345" t="s">
        <v>1002</v>
      </c>
      <c r="E1345">
        <v>68</v>
      </c>
      <c r="F1345" t="str">
        <f>IFERROR(INDEX(corres_pbs_variables!$A$1:$B$100,MATCH(tab_pbs[[#This Row],[libelle_produit]],corres_pbs_variables!$B$1:$B$100,0),1),"")</f>
        <v/>
      </c>
    </row>
    <row r="1346" spans="1:6" hidden="1" x14ac:dyDescent="0.25">
      <c r="A1346" t="s">
        <v>1106</v>
      </c>
      <c r="B1346" t="s">
        <v>1107</v>
      </c>
      <c r="C1346" t="s">
        <v>1065</v>
      </c>
      <c r="D1346" t="s">
        <v>1003</v>
      </c>
      <c r="E1346">
        <v>31</v>
      </c>
      <c r="F1346" t="str">
        <f>IFERROR(INDEX(corres_pbs_variables!$A$1:$B$100,MATCH(tab_pbs[[#This Row],[libelle_produit]],corres_pbs_variables!$B$1:$B$100,0),1),"")</f>
        <v/>
      </c>
    </row>
    <row r="1347" spans="1:6" hidden="1" x14ac:dyDescent="0.25">
      <c r="A1347" t="s">
        <v>1106</v>
      </c>
      <c r="B1347" t="s">
        <v>1107</v>
      </c>
      <c r="C1347" t="s">
        <v>1065</v>
      </c>
      <c r="D1347" t="s">
        <v>1004</v>
      </c>
      <c r="E1347">
        <v>31</v>
      </c>
      <c r="F1347" t="str">
        <f>IFERROR(INDEX(corres_pbs_variables!$A$1:$B$100,MATCH(tab_pbs[[#This Row],[libelle_produit]],corres_pbs_variables!$B$1:$B$100,0),1),"")</f>
        <v/>
      </c>
    </row>
    <row r="1348" spans="1:6" hidden="1" x14ac:dyDescent="0.25">
      <c r="A1348" t="s">
        <v>1106</v>
      </c>
      <c r="B1348" t="s">
        <v>1107</v>
      </c>
      <c r="C1348" t="s">
        <v>1065</v>
      </c>
      <c r="D1348" t="s">
        <v>1005</v>
      </c>
      <c r="E1348">
        <v>31</v>
      </c>
      <c r="F1348" t="str">
        <f>IFERROR(INDEX(corres_pbs_variables!$A$1:$B$100,MATCH(tab_pbs[[#This Row],[libelle_produit]],corres_pbs_variables!$B$1:$B$100,0),1),"")</f>
        <v/>
      </c>
    </row>
    <row r="1349" spans="1:6" hidden="1" x14ac:dyDescent="0.25">
      <c r="A1349" t="s">
        <v>1106</v>
      </c>
      <c r="B1349" t="s">
        <v>1107</v>
      </c>
      <c r="C1349" t="s">
        <v>1065</v>
      </c>
      <c r="D1349" t="s">
        <v>1006</v>
      </c>
      <c r="E1349">
        <v>31</v>
      </c>
      <c r="F1349" t="str">
        <f>IFERROR(INDEX(corres_pbs_variables!$A$1:$B$100,MATCH(tab_pbs[[#This Row],[libelle_produit]],corres_pbs_variables!$B$1:$B$100,0),1),"")</f>
        <v/>
      </c>
    </row>
    <row r="1350" spans="1:6" hidden="1" x14ac:dyDescent="0.25">
      <c r="A1350" t="s">
        <v>1106</v>
      </c>
      <c r="B1350" t="s">
        <v>1107</v>
      </c>
      <c r="C1350" t="s">
        <v>1065</v>
      </c>
      <c r="D1350" t="s">
        <v>1007</v>
      </c>
      <c r="E1350">
        <v>31</v>
      </c>
      <c r="F1350" t="str">
        <f>IFERROR(INDEX(corres_pbs_variables!$A$1:$B$100,MATCH(tab_pbs[[#This Row],[libelle_produit]],corres_pbs_variables!$B$1:$B$100,0),1),"")</f>
        <v/>
      </c>
    </row>
    <row r="1351" spans="1:6" hidden="1" x14ac:dyDescent="0.25">
      <c r="A1351" t="s">
        <v>1106</v>
      </c>
      <c r="B1351" t="s">
        <v>1107</v>
      </c>
      <c r="C1351" t="s">
        <v>1065</v>
      </c>
      <c r="D1351" t="s">
        <v>1008</v>
      </c>
      <c r="E1351">
        <v>31</v>
      </c>
      <c r="F1351" t="str">
        <f>IFERROR(INDEX(corres_pbs_variables!$A$1:$B$100,MATCH(tab_pbs[[#This Row],[libelle_produit]],corres_pbs_variables!$B$1:$B$100,0),1),"")</f>
        <v/>
      </c>
    </row>
    <row r="1352" spans="1:6" hidden="1" x14ac:dyDescent="0.25">
      <c r="A1352" t="s">
        <v>1108</v>
      </c>
      <c r="B1352" t="s">
        <v>1109</v>
      </c>
      <c r="C1352" t="s">
        <v>1065</v>
      </c>
      <c r="D1352" t="s">
        <v>983</v>
      </c>
      <c r="E1352">
        <v>1267</v>
      </c>
      <c r="F1352" t="str">
        <f>IFERROR(INDEX(corres_pbs_variables!$A$1:$B$100,MATCH(tab_pbs[[#This Row],[libelle_produit]],corres_pbs_variables!$B$1:$B$100,0),1),"")</f>
        <v/>
      </c>
    </row>
    <row r="1353" spans="1:6" hidden="1" x14ac:dyDescent="0.25">
      <c r="A1353" t="s">
        <v>1108</v>
      </c>
      <c r="B1353" t="s">
        <v>1109</v>
      </c>
      <c r="C1353" t="s">
        <v>1065</v>
      </c>
      <c r="D1353" t="s">
        <v>984</v>
      </c>
      <c r="E1353">
        <v>1239</v>
      </c>
      <c r="F1353" t="str">
        <f>IFERROR(INDEX(corres_pbs_variables!$A$1:$B$100,MATCH(tab_pbs[[#This Row],[libelle_produit]],corres_pbs_variables!$B$1:$B$100,0),1),"")</f>
        <v/>
      </c>
    </row>
    <row r="1354" spans="1:6" hidden="1" x14ac:dyDescent="0.25">
      <c r="A1354" t="s">
        <v>1108</v>
      </c>
      <c r="B1354" s="36" t="s">
        <v>1109</v>
      </c>
      <c r="C1354" t="s">
        <v>1065</v>
      </c>
      <c r="D1354" t="s">
        <v>985</v>
      </c>
      <c r="E1354">
        <v>1354</v>
      </c>
      <c r="F1354" t="str">
        <f>IFERROR(INDEX(corres_pbs_variables!$A$1:$B$100,MATCH(tab_pbs[[#This Row],[libelle_produit]],corres_pbs_variables!$B$1:$B$100,0),1),"")</f>
        <v/>
      </c>
    </row>
    <row r="1355" spans="1:6" hidden="1" x14ac:dyDescent="0.25">
      <c r="A1355" t="s">
        <v>1108</v>
      </c>
      <c r="B1355" t="s">
        <v>1109</v>
      </c>
      <c r="C1355" t="s">
        <v>1065</v>
      </c>
      <c r="D1355" t="s">
        <v>986</v>
      </c>
      <c r="E1355">
        <v>1377</v>
      </c>
      <c r="F1355" t="str">
        <f>IFERROR(INDEX(corres_pbs_variables!$A$1:$B$100,MATCH(tab_pbs[[#This Row],[libelle_produit]],corres_pbs_variables!$B$1:$B$100,0),1),"")</f>
        <v/>
      </c>
    </row>
    <row r="1356" spans="1:6" hidden="1" x14ac:dyDescent="0.25">
      <c r="A1356" t="s">
        <v>1108</v>
      </c>
      <c r="B1356" t="s">
        <v>1109</v>
      </c>
      <c r="C1356" t="s">
        <v>1065</v>
      </c>
      <c r="D1356" t="s">
        <v>987</v>
      </c>
      <c r="E1356">
        <v>1184</v>
      </c>
      <c r="F1356" t="str">
        <f>IFERROR(INDEX(corres_pbs_variables!$A$1:$B$100,MATCH(tab_pbs[[#This Row],[libelle_produit]],corres_pbs_variables!$B$1:$B$100,0),1),"")</f>
        <v/>
      </c>
    </row>
    <row r="1357" spans="1:6" hidden="1" x14ac:dyDescent="0.25">
      <c r="A1357" t="s">
        <v>1108</v>
      </c>
      <c r="B1357" t="s">
        <v>1109</v>
      </c>
      <c r="C1357" t="s">
        <v>1065</v>
      </c>
      <c r="D1357" t="s">
        <v>988</v>
      </c>
      <c r="E1357">
        <v>1283</v>
      </c>
      <c r="F1357" t="str">
        <f>IFERROR(INDEX(corres_pbs_variables!$A$1:$B$100,MATCH(tab_pbs[[#This Row],[libelle_produit]],corres_pbs_variables!$B$1:$B$100,0),1),"")</f>
        <v/>
      </c>
    </row>
    <row r="1358" spans="1:6" hidden="1" x14ac:dyDescent="0.25">
      <c r="A1358" t="s">
        <v>1108</v>
      </c>
      <c r="B1358" t="s">
        <v>1109</v>
      </c>
      <c r="C1358" t="s">
        <v>1065</v>
      </c>
      <c r="D1358" t="s">
        <v>989</v>
      </c>
      <c r="E1358">
        <v>1122</v>
      </c>
      <c r="F1358" t="str">
        <f>IFERROR(INDEX(corres_pbs_variables!$A$1:$B$100,MATCH(tab_pbs[[#This Row],[libelle_produit]],corres_pbs_variables!$B$1:$B$100,0),1),"")</f>
        <v/>
      </c>
    </row>
    <row r="1359" spans="1:6" hidden="1" x14ac:dyDescent="0.25">
      <c r="A1359" t="s">
        <v>1108</v>
      </c>
      <c r="B1359" t="s">
        <v>1109</v>
      </c>
      <c r="C1359" t="s">
        <v>1065</v>
      </c>
      <c r="D1359" t="s">
        <v>990</v>
      </c>
      <c r="E1359">
        <v>1493</v>
      </c>
      <c r="F1359" t="str">
        <f>IFERROR(INDEX(corres_pbs_variables!$A$1:$B$100,MATCH(tab_pbs[[#This Row],[libelle_produit]],corres_pbs_variables!$B$1:$B$100,0),1),"")</f>
        <v/>
      </c>
    </row>
    <row r="1360" spans="1:6" hidden="1" x14ac:dyDescent="0.25">
      <c r="A1360" t="s">
        <v>1108</v>
      </c>
      <c r="B1360" t="s">
        <v>1109</v>
      </c>
      <c r="C1360" t="s">
        <v>1065</v>
      </c>
      <c r="D1360" t="s">
        <v>991</v>
      </c>
      <c r="E1360">
        <v>1160</v>
      </c>
      <c r="F1360" t="str">
        <f>IFERROR(INDEX(corres_pbs_variables!$A$1:$B$100,MATCH(tab_pbs[[#This Row],[libelle_produit]],corres_pbs_variables!$B$1:$B$100,0),1),"")</f>
        <v/>
      </c>
    </row>
    <row r="1361" spans="1:6" hidden="1" x14ac:dyDescent="0.25">
      <c r="A1361" t="s">
        <v>1108</v>
      </c>
      <c r="B1361" t="s">
        <v>1109</v>
      </c>
      <c r="C1361" t="s">
        <v>1065</v>
      </c>
      <c r="D1361" t="s">
        <v>992</v>
      </c>
      <c r="E1361">
        <v>1383</v>
      </c>
      <c r="F1361" t="str">
        <f>IFERROR(INDEX(corres_pbs_variables!$A$1:$B$100,MATCH(tab_pbs[[#This Row],[libelle_produit]],corres_pbs_variables!$B$1:$B$100,0),1),"")</f>
        <v/>
      </c>
    </row>
    <row r="1362" spans="1:6" hidden="1" x14ac:dyDescent="0.25">
      <c r="A1362" t="s">
        <v>1108</v>
      </c>
      <c r="B1362" t="s">
        <v>1109</v>
      </c>
      <c r="C1362" t="s">
        <v>1065</v>
      </c>
      <c r="D1362" t="s">
        <v>993</v>
      </c>
      <c r="E1362">
        <v>1248</v>
      </c>
      <c r="F1362" t="str">
        <f>IFERROR(INDEX(corres_pbs_variables!$A$1:$B$100,MATCH(tab_pbs[[#This Row],[libelle_produit]],corres_pbs_variables!$B$1:$B$100,0),1),"")</f>
        <v/>
      </c>
    </row>
    <row r="1363" spans="1:6" hidden="1" x14ac:dyDescent="0.25">
      <c r="A1363" t="s">
        <v>1108</v>
      </c>
      <c r="B1363" t="s">
        <v>1109</v>
      </c>
      <c r="C1363" t="s">
        <v>1065</v>
      </c>
      <c r="D1363" t="s">
        <v>994</v>
      </c>
      <c r="E1363">
        <v>1227</v>
      </c>
      <c r="F1363" t="str">
        <f>IFERROR(INDEX(corres_pbs_variables!$A$1:$B$100,MATCH(tab_pbs[[#This Row],[libelle_produit]],corres_pbs_variables!$B$1:$B$100,0),1),"")</f>
        <v/>
      </c>
    </row>
    <row r="1364" spans="1:6" hidden="1" x14ac:dyDescent="0.25">
      <c r="A1364" t="s">
        <v>1108</v>
      </c>
      <c r="B1364" t="s">
        <v>1109</v>
      </c>
      <c r="C1364" t="s">
        <v>1065</v>
      </c>
      <c r="D1364" t="s">
        <v>995</v>
      </c>
      <c r="E1364">
        <v>1238</v>
      </c>
      <c r="F1364" t="str">
        <f>IFERROR(INDEX(corres_pbs_variables!$A$1:$B$100,MATCH(tab_pbs[[#This Row],[libelle_produit]],corres_pbs_variables!$B$1:$B$100,0),1),"")</f>
        <v/>
      </c>
    </row>
    <row r="1365" spans="1:6" hidden="1" x14ac:dyDescent="0.25">
      <c r="A1365" t="s">
        <v>1108</v>
      </c>
      <c r="B1365" t="s">
        <v>1109</v>
      </c>
      <c r="C1365" t="s">
        <v>1065</v>
      </c>
      <c r="D1365" t="s">
        <v>996</v>
      </c>
      <c r="E1365">
        <v>1089</v>
      </c>
      <c r="F1365" t="str">
        <f>IFERROR(INDEX(corres_pbs_variables!$A$1:$B$100,MATCH(tab_pbs[[#This Row],[libelle_produit]],corres_pbs_variables!$B$1:$B$100,0),1),"")</f>
        <v/>
      </c>
    </row>
    <row r="1366" spans="1:6" hidden="1" x14ac:dyDescent="0.25">
      <c r="A1366" t="s">
        <v>1108</v>
      </c>
      <c r="B1366" t="s">
        <v>1109</v>
      </c>
      <c r="C1366" t="s">
        <v>1065</v>
      </c>
      <c r="D1366" t="s">
        <v>997</v>
      </c>
      <c r="E1366">
        <v>987</v>
      </c>
      <c r="F1366" t="str">
        <f>IFERROR(INDEX(corres_pbs_variables!$A$1:$B$100,MATCH(tab_pbs[[#This Row],[libelle_produit]],corres_pbs_variables!$B$1:$B$100,0),1),"")</f>
        <v/>
      </c>
    </row>
    <row r="1367" spans="1:6" hidden="1" x14ac:dyDescent="0.25">
      <c r="A1367" t="s">
        <v>1108</v>
      </c>
      <c r="B1367" t="s">
        <v>1109</v>
      </c>
      <c r="C1367" t="s">
        <v>1065</v>
      </c>
      <c r="D1367" t="s">
        <v>998</v>
      </c>
      <c r="E1367">
        <v>984</v>
      </c>
      <c r="F1367" t="str">
        <f>IFERROR(INDEX(corres_pbs_variables!$A$1:$B$100,MATCH(tab_pbs[[#This Row],[libelle_produit]],corres_pbs_variables!$B$1:$B$100,0),1),"")</f>
        <v/>
      </c>
    </row>
    <row r="1368" spans="1:6" hidden="1" x14ac:dyDescent="0.25">
      <c r="A1368" t="s">
        <v>1108</v>
      </c>
      <c r="B1368" t="s">
        <v>1109</v>
      </c>
      <c r="C1368" t="s">
        <v>1065</v>
      </c>
      <c r="D1368" t="s">
        <v>999</v>
      </c>
      <c r="E1368">
        <v>1147</v>
      </c>
      <c r="F1368" t="str">
        <f>IFERROR(INDEX(corres_pbs_variables!$A$1:$B$100,MATCH(tab_pbs[[#This Row],[libelle_produit]],corres_pbs_variables!$B$1:$B$100,0),1),"")</f>
        <v/>
      </c>
    </row>
    <row r="1369" spans="1:6" hidden="1" x14ac:dyDescent="0.25">
      <c r="A1369" t="s">
        <v>1108</v>
      </c>
      <c r="B1369" t="s">
        <v>1109</v>
      </c>
      <c r="C1369" t="s">
        <v>1065</v>
      </c>
      <c r="D1369" t="s">
        <v>1000</v>
      </c>
      <c r="E1369">
        <v>1168</v>
      </c>
      <c r="F1369" t="str">
        <f>IFERROR(INDEX(corres_pbs_variables!$A$1:$B$100,MATCH(tab_pbs[[#This Row],[libelle_produit]],corres_pbs_variables!$B$1:$B$100,0),1),"")</f>
        <v/>
      </c>
    </row>
    <row r="1370" spans="1:6" hidden="1" x14ac:dyDescent="0.25">
      <c r="A1370" t="s">
        <v>1108</v>
      </c>
      <c r="B1370" t="s">
        <v>1109</v>
      </c>
      <c r="C1370" t="s">
        <v>1065</v>
      </c>
      <c r="D1370" t="s">
        <v>20</v>
      </c>
      <c r="E1370">
        <v>1038</v>
      </c>
      <c r="F1370" t="str">
        <f>IFERROR(INDEX(corres_pbs_variables!$A$1:$B$100,MATCH(tab_pbs[[#This Row],[libelle_produit]],corres_pbs_variables!$B$1:$B$100,0),1),"")</f>
        <v/>
      </c>
    </row>
    <row r="1371" spans="1:6" hidden="1" x14ac:dyDescent="0.25">
      <c r="A1371" t="s">
        <v>1108</v>
      </c>
      <c r="B1371" t="s">
        <v>1109</v>
      </c>
      <c r="C1371" t="s">
        <v>1065</v>
      </c>
      <c r="D1371" t="s">
        <v>1001</v>
      </c>
      <c r="E1371">
        <v>968</v>
      </c>
      <c r="F1371" t="str">
        <f>IFERROR(INDEX(corres_pbs_variables!$A$1:$B$100,MATCH(tab_pbs[[#This Row],[libelle_produit]],corres_pbs_variables!$B$1:$B$100,0),1),"")</f>
        <v/>
      </c>
    </row>
    <row r="1372" spans="1:6" hidden="1" x14ac:dyDescent="0.25">
      <c r="A1372" t="s">
        <v>1108</v>
      </c>
      <c r="B1372" t="s">
        <v>1109</v>
      </c>
      <c r="C1372" t="s">
        <v>1065</v>
      </c>
      <c r="D1372" t="s">
        <v>1002</v>
      </c>
      <c r="E1372">
        <v>737</v>
      </c>
      <c r="F1372" t="str">
        <f>IFERROR(INDEX(corres_pbs_variables!$A$1:$B$100,MATCH(tab_pbs[[#This Row],[libelle_produit]],corres_pbs_variables!$B$1:$B$100,0),1),"")</f>
        <v/>
      </c>
    </row>
    <row r="1373" spans="1:6" hidden="1" x14ac:dyDescent="0.25">
      <c r="A1373" t="s">
        <v>1108</v>
      </c>
      <c r="B1373" t="s">
        <v>1109</v>
      </c>
      <c r="C1373" t="s">
        <v>1065</v>
      </c>
      <c r="D1373" t="s">
        <v>1003</v>
      </c>
      <c r="E1373">
        <v>737</v>
      </c>
      <c r="F1373" t="str">
        <f>IFERROR(INDEX(corres_pbs_variables!$A$1:$B$100,MATCH(tab_pbs[[#This Row],[libelle_produit]],corres_pbs_variables!$B$1:$B$100,0),1),"")</f>
        <v/>
      </c>
    </row>
    <row r="1374" spans="1:6" hidden="1" x14ac:dyDescent="0.25">
      <c r="A1374" t="s">
        <v>1108</v>
      </c>
      <c r="B1374" t="s">
        <v>1109</v>
      </c>
      <c r="C1374" t="s">
        <v>1065</v>
      </c>
      <c r="D1374" t="s">
        <v>1004</v>
      </c>
      <c r="E1374">
        <v>1212</v>
      </c>
      <c r="F1374" t="str">
        <f>IFERROR(INDEX(corres_pbs_variables!$A$1:$B$100,MATCH(tab_pbs[[#This Row],[libelle_produit]],corres_pbs_variables!$B$1:$B$100,0),1),"")</f>
        <v/>
      </c>
    </row>
    <row r="1375" spans="1:6" hidden="1" x14ac:dyDescent="0.25">
      <c r="A1375" t="s">
        <v>1108</v>
      </c>
      <c r="B1375" t="s">
        <v>1109</v>
      </c>
      <c r="C1375" t="s">
        <v>1065</v>
      </c>
      <c r="D1375" t="s">
        <v>1005</v>
      </c>
      <c r="E1375">
        <v>1212</v>
      </c>
      <c r="F1375" t="str">
        <f>IFERROR(INDEX(corres_pbs_variables!$A$1:$B$100,MATCH(tab_pbs[[#This Row],[libelle_produit]],corres_pbs_variables!$B$1:$B$100,0),1),"")</f>
        <v/>
      </c>
    </row>
    <row r="1376" spans="1:6" hidden="1" x14ac:dyDescent="0.25">
      <c r="A1376" t="s">
        <v>1108</v>
      </c>
      <c r="B1376" t="s">
        <v>1109</v>
      </c>
      <c r="C1376" t="s">
        <v>1065</v>
      </c>
      <c r="D1376" t="s">
        <v>1006</v>
      </c>
      <c r="E1376">
        <v>1212</v>
      </c>
      <c r="F1376" t="str">
        <f>IFERROR(INDEX(corres_pbs_variables!$A$1:$B$100,MATCH(tab_pbs[[#This Row],[libelle_produit]],corres_pbs_variables!$B$1:$B$100,0),1),"")</f>
        <v/>
      </c>
    </row>
    <row r="1377" spans="1:6" hidden="1" x14ac:dyDescent="0.25">
      <c r="A1377" t="s">
        <v>1108</v>
      </c>
      <c r="B1377" t="s">
        <v>1109</v>
      </c>
      <c r="C1377" t="s">
        <v>1065</v>
      </c>
      <c r="D1377" t="s">
        <v>1007</v>
      </c>
      <c r="E1377">
        <v>1212</v>
      </c>
      <c r="F1377" t="str">
        <f>IFERROR(INDEX(corres_pbs_variables!$A$1:$B$100,MATCH(tab_pbs[[#This Row],[libelle_produit]],corres_pbs_variables!$B$1:$B$100,0),1),"")</f>
        <v/>
      </c>
    </row>
    <row r="1378" spans="1:6" hidden="1" x14ac:dyDescent="0.25">
      <c r="A1378" t="s">
        <v>1108</v>
      </c>
      <c r="B1378" t="s">
        <v>1109</v>
      </c>
      <c r="C1378" t="s">
        <v>1065</v>
      </c>
      <c r="D1378" t="s">
        <v>1008</v>
      </c>
      <c r="E1378">
        <v>1212</v>
      </c>
      <c r="F1378" t="str">
        <f>IFERROR(INDEX(corres_pbs_variables!$A$1:$B$100,MATCH(tab_pbs[[#This Row],[libelle_produit]],corres_pbs_variables!$B$1:$B$100,0),1),"")</f>
        <v/>
      </c>
    </row>
    <row r="1379" spans="1:6" hidden="1" x14ac:dyDescent="0.25">
      <c r="A1379" t="s">
        <v>1110</v>
      </c>
      <c r="B1379" t="s">
        <v>1111</v>
      </c>
      <c r="C1379" t="s">
        <v>1065</v>
      </c>
      <c r="D1379" t="s">
        <v>983</v>
      </c>
      <c r="E1379">
        <v>963</v>
      </c>
      <c r="F1379" t="str">
        <f>IFERROR(INDEX(corres_pbs_variables!$A$1:$B$100,MATCH(tab_pbs[[#This Row],[libelle_produit]],corres_pbs_variables!$B$1:$B$100,0),1),"")</f>
        <v/>
      </c>
    </row>
    <row r="1380" spans="1:6" hidden="1" x14ac:dyDescent="0.25">
      <c r="A1380" t="s">
        <v>1110</v>
      </c>
      <c r="B1380" t="s">
        <v>1111</v>
      </c>
      <c r="C1380" t="s">
        <v>1065</v>
      </c>
      <c r="D1380" t="s">
        <v>984</v>
      </c>
      <c r="E1380">
        <v>867</v>
      </c>
      <c r="F1380" t="str">
        <f>IFERROR(INDEX(corres_pbs_variables!$A$1:$B$100,MATCH(tab_pbs[[#This Row],[libelle_produit]],corres_pbs_variables!$B$1:$B$100,0),1),"")</f>
        <v/>
      </c>
    </row>
    <row r="1381" spans="1:6" hidden="1" x14ac:dyDescent="0.25">
      <c r="A1381" t="s">
        <v>1110</v>
      </c>
      <c r="B1381" s="36" t="s">
        <v>1111</v>
      </c>
      <c r="C1381" t="s">
        <v>1065</v>
      </c>
      <c r="D1381" t="s">
        <v>985</v>
      </c>
      <c r="E1381">
        <v>888</v>
      </c>
      <c r="F1381" t="str">
        <f>IFERROR(INDEX(corres_pbs_variables!$A$1:$B$100,MATCH(tab_pbs[[#This Row],[libelle_produit]],corres_pbs_variables!$B$1:$B$100,0),1),"")</f>
        <v/>
      </c>
    </row>
    <row r="1382" spans="1:6" hidden="1" x14ac:dyDescent="0.25">
      <c r="A1382" t="s">
        <v>1110</v>
      </c>
      <c r="B1382" t="s">
        <v>1111</v>
      </c>
      <c r="C1382" t="s">
        <v>1065</v>
      </c>
      <c r="D1382" t="s">
        <v>986</v>
      </c>
      <c r="E1382">
        <v>881</v>
      </c>
      <c r="F1382" t="str">
        <f>IFERROR(INDEX(corres_pbs_variables!$A$1:$B$100,MATCH(tab_pbs[[#This Row],[libelle_produit]],corres_pbs_variables!$B$1:$B$100,0),1),"")</f>
        <v/>
      </c>
    </row>
    <row r="1383" spans="1:6" hidden="1" x14ac:dyDescent="0.25">
      <c r="A1383" t="s">
        <v>1110</v>
      </c>
      <c r="B1383" t="s">
        <v>1111</v>
      </c>
      <c r="C1383" t="s">
        <v>1065</v>
      </c>
      <c r="D1383" t="s">
        <v>987</v>
      </c>
      <c r="E1383">
        <v>755</v>
      </c>
      <c r="F1383" t="str">
        <f>IFERROR(INDEX(corres_pbs_variables!$A$1:$B$100,MATCH(tab_pbs[[#This Row],[libelle_produit]],corres_pbs_variables!$B$1:$B$100,0),1),"")</f>
        <v/>
      </c>
    </row>
    <row r="1384" spans="1:6" hidden="1" x14ac:dyDescent="0.25">
      <c r="A1384" t="s">
        <v>1110</v>
      </c>
      <c r="B1384" t="s">
        <v>1111</v>
      </c>
      <c r="C1384" t="s">
        <v>1065</v>
      </c>
      <c r="D1384" t="s">
        <v>988</v>
      </c>
      <c r="E1384">
        <v>898</v>
      </c>
      <c r="F1384" t="str">
        <f>IFERROR(INDEX(corres_pbs_variables!$A$1:$B$100,MATCH(tab_pbs[[#This Row],[libelle_produit]],corres_pbs_variables!$B$1:$B$100,0),1),"")</f>
        <v/>
      </c>
    </row>
    <row r="1385" spans="1:6" hidden="1" x14ac:dyDescent="0.25">
      <c r="A1385" t="s">
        <v>1110</v>
      </c>
      <c r="B1385" t="s">
        <v>1111</v>
      </c>
      <c r="C1385" t="s">
        <v>1065</v>
      </c>
      <c r="D1385" t="s">
        <v>989</v>
      </c>
      <c r="E1385">
        <v>781</v>
      </c>
      <c r="F1385" t="str">
        <f>IFERROR(INDEX(corres_pbs_variables!$A$1:$B$100,MATCH(tab_pbs[[#This Row],[libelle_produit]],corres_pbs_variables!$B$1:$B$100,0),1),"")</f>
        <v/>
      </c>
    </row>
    <row r="1386" spans="1:6" hidden="1" x14ac:dyDescent="0.25">
      <c r="A1386" t="s">
        <v>1110</v>
      </c>
      <c r="B1386" t="s">
        <v>1111</v>
      </c>
      <c r="C1386" t="s">
        <v>1065</v>
      </c>
      <c r="D1386" t="s">
        <v>990</v>
      </c>
      <c r="E1386">
        <v>944</v>
      </c>
      <c r="F1386" t="str">
        <f>IFERROR(INDEX(corres_pbs_variables!$A$1:$B$100,MATCH(tab_pbs[[#This Row],[libelle_produit]],corres_pbs_variables!$B$1:$B$100,0),1),"")</f>
        <v/>
      </c>
    </row>
    <row r="1387" spans="1:6" hidden="1" x14ac:dyDescent="0.25">
      <c r="A1387" t="s">
        <v>1110</v>
      </c>
      <c r="B1387" t="s">
        <v>1111</v>
      </c>
      <c r="C1387" t="s">
        <v>1065</v>
      </c>
      <c r="D1387" t="s">
        <v>991</v>
      </c>
      <c r="E1387">
        <v>881</v>
      </c>
      <c r="F1387" t="str">
        <f>IFERROR(INDEX(corres_pbs_variables!$A$1:$B$100,MATCH(tab_pbs[[#This Row],[libelle_produit]],corres_pbs_variables!$B$1:$B$100,0),1),"")</f>
        <v/>
      </c>
    </row>
    <row r="1388" spans="1:6" hidden="1" x14ac:dyDescent="0.25">
      <c r="A1388" t="s">
        <v>1110</v>
      </c>
      <c r="B1388" t="s">
        <v>1111</v>
      </c>
      <c r="C1388" t="s">
        <v>1065</v>
      </c>
      <c r="D1388" t="s">
        <v>992</v>
      </c>
      <c r="E1388">
        <v>719</v>
      </c>
      <c r="F1388" t="str">
        <f>IFERROR(INDEX(corres_pbs_variables!$A$1:$B$100,MATCH(tab_pbs[[#This Row],[libelle_produit]],corres_pbs_variables!$B$1:$B$100,0),1),"")</f>
        <v/>
      </c>
    </row>
    <row r="1389" spans="1:6" hidden="1" x14ac:dyDescent="0.25">
      <c r="A1389" t="s">
        <v>1110</v>
      </c>
      <c r="B1389" t="s">
        <v>1111</v>
      </c>
      <c r="C1389" t="s">
        <v>1065</v>
      </c>
      <c r="D1389" t="s">
        <v>993</v>
      </c>
      <c r="E1389">
        <v>866</v>
      </c>
      <c r="F1389" t="str">
        <f>IFERROR(INDEX(corres_pbs_variables!$A$1:$B$100,MATCH(tab_pbs[[#This Row],[libelle_produit]],corres_pbs_variables!$B$1:$B$100,0),1),"")</f>
        <v/>
      </c>
    </row>
    <row r="1390" spans="1:6" hidden="1" x14ac:dyDescent="0.25">
      <c r="A1390" t="s">
        <v>1110</v>
      </c>
      <c r="B1390" t="s">
        <v>1111</v>
      </c>
      <c r="C1390" t="s">
        <v>1065</v>
      </c>
      <c r="D1390" t="s">
        <v>994</v>
      </c>
      <c r="E1390">
        <v>919</v>
      </c>
      <c r="F1390" t="str">
        <f>IFERROR(INDEX(corres_pbs_variables!$A$1:$B$100,MATCH(tab_pbs[[#This Row],[libelle_produit]],corres_pbs_variables!$B$1:$B$100,0),1),"")</f>
        <v/>
      </c>
    </row>
    <row r="1391" spans="1:6" hidden="1" x14ac:dyDescent="0.25">
      <c r="A1391" t="s">
        <v>1110</v>
      </c>
      <c r="B1391" t="s">
        <v>1111</v>
      </c>
      <c r="C1391" t="s">
        <v>1065</v>
      </c>
      <c r="D1391" t="s">
        <v>995</v>
      </c>
      <c r="E1391">
        <v>732</v>
      </c>
      <c r="F1391" t="str">
        <f>IFERROR(INDEX(corres_pbs_variables!$A$1:$B$100,MATCH(tab_pbs[[#This Row],[libelle_produit]],corres_pbs_variables!$B$1:$B$100,0),1),"")</f>
        <v/>
      </c>
    </row>
    <row r="1392" spans="1:6" hidden="1" x14ac:dyDescent="0.25">
      <c r="A1392" t="s">
        <v>1110</v>
      </c>
      <c r="B1392" t="s">
        <v>1111</v>
      </c>
      <c r="C1392" t="s">
        <v>1065</v>
      </c>
      <c r="D1392" t="s">
        <v>996</v>
      </c>
      <c r="E1392">
        <v>784</v>
      </c>
      <c r="F1392" t="str">
        <f>IFERROR(INDEX(corres_pbs_variables!$A$1:$B$100,MATCH(tab_pbs[[#This Row],[libelle_produit]],corres_pbs_variables!$B$1:$B$100,0),1),"")</f>
        <v/>
      </c>
    </row>
    <row r="1393" spans="1:6" hidden="1" x14ac:dyDescent="0.25">
      <c r="A1393" t="s">
        <v>1110</v>
      </c>
      <c r="B1393" t="s">
        <v>1111</v>
      </c>
      <c r="C1393" t="s">
        <v>1065</v>
      </c>
      <c r="D1393" t="s">
        <v>997</v>
      </c>
      <c r="E1393">
        <v>805</v>
      </c>
      <c r="F1393" t="str">
        <f>IFERROR(INDEX(corres_pbs_variables!$A$1:$B$100,MATCH(tab_pbs[[#This Row],[libelle_produit]],corres_pbs_variables!$B$1:$B$100,0),1),"")</f>
        <v/>
      </c>
    </row>
    <row r="1394" spans="1:6" hidden="1" x14ac:dyDescent="0.25">
      <c r="A1394" t="s">
        <v>1110</v>
      </c>
      <c r="B1394" t="s">
        <v>1111</v>
      </c>
      <c r="C1394" t="s">
        <v>1065</v>
      </c>
      <c r="D1394" t="s">
        <v>998</v>
      </c>
      <c r="E1394">
        <v>738</v>
      </c>
      <c r="F1394" t="str">
        <f>IFERROR(INDEX(corres_pbs_variables!$A$1:$B$100,MATCH(tab_pbs[[#This Row],[libelle_produit]],corres_pbs_variables!$B$1:$B$100,0),1),"")</f>
        <v/>
      </c>
    </row>
    <row r="1395" spans="1:6" hidden="1" x14ac:dyDescent="0.25">
      <c r="A1395" t="s">
        <v>1110</v>
      </c>
      <c r="B1395" t="s">
        <v>1111</v>
      </c>
      <c r="C1395" t="s">
        <v>1065</v>
      </c>
      <c r="D1395" t="s">
        <v>999</v>
      </c>
      <c r="E1395">
        <v>733</v>
      </c>
      <c r="F1395" t="str">
        <f>IFERROR(INDEX(corres_pbs_variables!$A$1:$B$100,MATCH(tab_pbs[[#This Row],[libelle_produit]],corres_pbs_variables!$B$1:$B$100,0),1),"")</f>
        <v/>
      </c>
    </row>
    <row r="1396" spans="1:6" hidden="1" x14ac:dyDescent="0.25">
      <c r="A1396" t="s">
        <v>1110</v>
      </c>
      <c r="B1396" t="s">
        <v>1111</v>
      </c>
      <c r="C1396" t="s">
        <v>1065</v>
      </c>
      <c r="D1396" t="s">
        <v>1000</v>
      </c>
      <c r="E1396">
        <v>1339</v>
      </c>
      <c r="F1396" t="str">
        <f>IFERROR(INDEX(corres_pbs_variables!$A$1:$B$100,MATCH(tab_pbs[[#This Row],[libelle_produit]],corres_pbs_variables!$B$1:$B$100,0),1),"")</f>
        <v/>
      </c>
    </row>
    <row r="1397" spans="1:6" hidden="1" x14ac:dyDescent="0.25">
      <c r="A1397" t="s">
        <v>1110</v>
      </c>
      <c r="B1397" t="s">
        <v>1111</v>
      </c>
      <c r="C1397" t="s">
        <v>1065</v>
      </c>
      <c r="D1397" t="s">
        <v>20</v>
      </c>
      <c r="E1397">
        <v>930</v>
      </c>
      <c r="F1397" t="str">
        <f>IFERROR(INDEX(corres_pbs_variables!$A$1:$B$100,MATCH(tab_pbs[[#This Row],[libelle_produit]],corres_pbs_variables!$B$1:$B$100,0),1),"")</f>
        <v/>
      </c>
    </row>
    <row r="1398" spans="1:6" hidden="1" x14ac:dyDescent="0.25">
      <c r="A1398" t="s">
        <v>1110</v>
      </c>
      <c r="B1398" t="s">
        <v>1111</v>
      </c>
      <c r="C1398" t="s">
        <v>1065</v>
      </c>
      <c r="D1398" t="s">
        <v>1001</v>
      </c>
      <c r="E1398">
        <v>625</v>
      </c>
      <c r="F1398" t="str">
        <f>IFERROR(INDEX(corres_pbs_variables!$A$1:$B$100,MATCH(tab_pbs[[#This Row],[libelle_produit]],corres_pbs_variables!$B$1:$B$100,0),1),"")</f>
        <v/>
      </c>
    </row>
    <row r="1399" spans="1:6" hidden="1" x14ac:dyDescent="0.25">
      <c r="A1399" t="s">
        <v>1110</v>
      </c>
      <c r="B1399" t="s">
        <v>1111</v>
      </c>
      <c r="C1399" t="s">
        <v>1065</v>
      </c>
      <c r="D1399" t="s">
        <v>1002</v>
      </c>
      <c r="E1399">
        <v>899</v>
      </c>
      <c r="F1399" t="str">
        <f>IFERROR(INDEX(corres_pbs_variables!$A$1:$B$100,MATCH(tab_pbs[[#This Row],[libelle_produit]],corres_pbs_variables!$B$1:$B$100,0),1),"")</f>
        <v/>
      </c>
    </row>
    <row r="1400" spans="1:6" hidden="1" x14ac:dyDescent="0.25">
      <c r="A1400" t="s">
        <v>1110</v>
      </c>
      <c r="B1400" t="s">
        <v>1111</v>
      </c>
      <c r="C1400" t="s">
        <v>1065</v>
      </c>
      <c r="D1400" t="s">
        <v>1003</v>
      </c>
      <c r="E1400">
        <v>769</v>
      </c>
      <c r="F1400" t="str">
        <f>IFERROR(INDEX(corres_pbs_variables!$A$1:$B$100,MATCH(tab_pbs[[#This Row],[libelle_produit]],corres_pbs_variables!$B$1:$B$100,0),1),"")</f>
        <v/>
      </c>
    </row>
    <row r="1401" spans="1:6" hidden="1" x14ac:dyDescent="0.25">
      <c r="A1401" t="s">
        <v>1110</v>
      </c>
      <c r="B1401" t="s">
        <v>1111</v>
      </c>
      <c r="C1401" t="s">
        <v>1065</v>
      </c>
      <c r="D1401" t="s">
        <v>1004</v>
      </c>
      <c r="E1401">
        <v>785</v>
      </c>
      <c r="F1401" t="str">
        <f>IFERROR(INDEX(corres_pbs_variables!$A$1:$B$100,MATCH(tab_pbs[[#This Row],[libelle_produit]],corres_pbs_variables!$B$1:$B$100,0),1),"")</f>
        <v/>
      </c>
    </row>
    <row r="1402" spans="1:6" hidden="1" x14ac:dyDescent="0.25">
      <c r="A1402" t="s">
        <v>1110</v>
      </c>
      <c r="B1402" t="s">
        <v>1111</v>
      </c>
      <c r="C1402" t="s">
        <v>1065</v>
      </c>
      <c r="D1402" t="s">
        <v>1005</v>
      </c>
      <c r="E1402">
        <v>785</v>
      </c>
      <c r="F1402" t="str">
        <f>IFERROR(INDEX(corres_pbs_variables!$A$1:$B$100,MATCH(tab_pbs[[#This Row],[libelle_produit]],corres_pbs_variables!$B$1:$B$100,0),1),"")</f>
        <v/>
      </c>
    </row>
    <row r="1403" spans="1:6" hidden="1" x14ac:dyDescent="0.25">
      <c r="A1403" t="s">
        <v>1110</v>
      </c>
      <c r="B1403" t="s">
        <v>1111</v>
      </c>
      <c r="C1403" t="s">
        <v>1065</v>
      </c>
      <c r="D1403" t="s">
        <v>1006</v>
      </c>
      <c r="E1403">
        <v>785</v>
      </c>
      <c r="F1403" t="str">
        <f>IFERROR(INDEX(corres_pbs_variables!$A$1:$B$100,MATCH(tab_pbs[[#This Row],[libelle_produit]],corres_pbs_variables!$B$1:$B$100,0),1),"")</f>
        <v/>
      </c>
    </row>
    <row r="1404" spans="1:6" hidden="1" x14ac:dyDescent="0.25">
      <c r="A1404" t="s">
        <v>1110</v>
      </c>
      <c r="B1404" t="s">
        <v>1111</v>
      </c>
      <c r="C1404" t="s">
        <v>1065</v>
      </c>
      <c r="D1404" t="s">
        <v>1007</v>
      </c>
      <c r="E1404">
        <v>785</v>
      </c>
      <c r="F1404" t="str">
        <f>IFERROR(INDEX(corres_pbs_variables!$A$1:$B$100,MATCH(tab_pbs[[#This Row],[libelle_produit]],corres_pbs_variables!$B$1:$B$100,0),1),"")</f>
        <v/>
      </c>
    </row>
    <row r="1405" spans="1:6" hidden="1" x14ac:dyDescent="0.25">
      <c r="A1405" t="s">
        <v>1110</v>
      </c>
      <c r="B1405" t="s">
        <v>1111</v>
      </c>
      <c r="C1405" t="s">
        <v>1065</v>
      </c>
      <c r="D1405" t="s">
        <v>1008</v>
      </c>
      <c r="E1405">
        <v>785</v>
      </c>
      <c r="F1405" t="str">
        <f>IFERROR(INDEX(corres_pbs_variables!$A$1:$B$100,MATCH(tab_pbs[[#This Row],[libelle_produit]],corres_pbs_variables!$B$1:$B$100,0),1),"")</f>
        <v/>
      </c>
    </row>
    <row r="1406" spans="1:6" hidden="1" x14ac:dyDescent="0.25">
      <c r="A1406" t="s">
        <v>1112</v>
      </c>
      <c r="B1406" t="s">
        <v>1113</v>
      </c>
      <c r="C1406" t="s">
        <v>1065</v>
      </c>
      <c r="D1406" t="s">
        <v>983</v>
      </c>
      <c r="E1406">
        <v>1015</v>
      </c>
      <c r="F1406" t="str">
        <f>IFERROR(INDEX(corres_pbs_variables!$A$1:$B$100,MATCH(tab_pbs[[#This Row],[libelle_produit]],corres_pbs_variables!$B$1:$B$100,0),1),"")</f>
        <v/>
      </c>
    </row>
    <row r="1407" spans="1:6" hidden="1" x14ac:dyDescent="0.25">
      <c r="A1407" t="s">
        <v>1112</v>
      </c>
      <c r="B1407" t="s">
        <v>1113</v>
      </c>
      <c r="C1407" t="s">
        <v>1065</v>
      </c>
      <c r="D1407" t="s">
        <v>984</v>
      </c>
      <c r="E1407">
        <v>825</v>
      </c>
      <c r="F1407" t="str">
        <f>IFERROR(INDEX(corres_pbs_variables!$A$1:$B$100,MATCH(tab_pbs[[#This Row],[libelle_produit]],corres_pbs_variables!$B$1:$B$100,0),1),"")</f>
        <v/>
      </c>
    </row>
    <row r="1408" spans="1:6" hidden="1" x14ac:dyDescent="0.25">
      <c r="A1408" t="s">
        <v>1112</v>
      </c>
      <c r="B1408" s="36" t="s">
        <v>1113</v>
      </c>
      <c r="C1408" t="s">
        <v>1065</v>
      </c>
      <c r="D1408" t="s">
        <v>985</v>
      </c>
      <c r="E1408">
        <v>1304</v>
      </c>
      <c r="F1408" t="str">
        <f>IFERROR(INDEX(corres_pbs_variables!$A$1:$B$100,MATCH(tab_pbs[[#This Row],[libelle_produit]],corres_pbs_variables!$B$1:$B$100,0),1),"")</f>
        <v/>
      </c>
    </row>
    <row r="1409" spans="1:6" hidden="1" x14ac:dyDescent="0.25">
      <c r="A1409" t="s">
        <v>1112</v>
      </c>
      <c r="B1409" t="s">
        <v>1113</v>
      </c>
      <c r="C1409" t="s">
        <v>1065</v>
      </c>
      <c r="D1409" t="s">
        <v>986</v>
      </c>
      <c r="E1409">
        <v>897</v>
      </c>
      <c r="F1409" t="str">
        <f>IFERROR(INDEX(corres_pbs_variables!$A$1:$B$100,MATCH(tab_pbs[[#This Row],[libelle_produit]],corres_pbs_variables!$B$1:$B$100,0),1),"")</f>
        <v/>
      </c>
    </row>
    <row r="1410" spans="1:6" hidden="1" x14ac:dyDescent="0.25">
      <c r="A1410" t="s">
        <v>1112</v>
      </c>
      <c r="B1410" t="s">
        <v>1113</v>
      </c>
      <c r="C1410" t="s">
        <v>1065</v>
      </c>
      <c r="D1410" t="s">
        <v>987</v>
      </c>
      <c r="E1410">
        <v>868</v>
      </c>
      <c r="F1410" t="str">
        <f>IFERROR(INDEX(corres_pbs_variables!$A$1:$B$100,MATCH(tab_pbs[[#This Row],[libelle_produit]],corres_pbs_variables!$B$1:$B$100,0),1),"")</f>
        <v/>
      </c>
    </row>
    <row r="1411" spans="1:6" hidden="1" x14ac:dyDescent="0.25">
      <c r="A1411" t="s">
        <v>1112</v>
      </c>
      <c r="B1411" t="s">
        <v>1113</v>
      </c>
      <c r="C1411" t="s">
        <v>1065</v>
      </c>
      <c r="D1411" t="s">
        <v>988</v>
      </c>
      <c r="E1411">
        <v>894</v>
      </c>
      <c r="F1411" t="str">
        <f>IFERROR(INDEX(corres_pbs_variables!$A$1:$B$100,MATCH(tab_pbs[[#This Row],[libelle_produit]],corres_pbs_variables!$B$1:$B$100,0),1),"")</f>
        <v/>
      </c>
    </row>
    <row r="1412" spans="1:6" hidden="1" x14ac:dyDescent="0.25">
      <c r="A1412" t="s">
        <v>1112</v>
      </c>
      <c r="B1412" t="s">
        <v>1113</v>
      </c>
      <c r="C1412" t="s">
        <v>1065</v>
      </c>
      <c r="D1412" t="s">
        <v>989</v>
      </c>
      <c r="E1412">
        <v>895</v>
      </c>
      <c r="F1412" t="str">
        <f>IFERROR(INDEX(corres_pbs_variables!$A$1:$B$100,MATCH(tab_pbs[[#This Row],[libelle_produit]],corres_pbs_variables!$B$1:$B$100,0),1),"")</f>
        <v/>
      </c>
    </row>
    <row r="1413" spans="1:6" hidden="1" x14ac:dyDescent="0.25">
      <c r="A1413" t="s">
        <v>1112</v>
      </c>
      <c r="B1413" t="s">
        <v>1113</v>
      </c>
      <c r="C1413" t="s">
        <v>1065</v>
      </c>
      <c r="D1413" t="s">
        <v>990</v>
      </c>
      <c r="E1413">
        <v>1208</v>
      </c>
      <c r="F1413" t="str">
        <f>IFERROR(INDEX(corres_pbs_variables!$A$1:$B$100,MATCH(tab_pbs[[#This Row],[libelle_produit]],corres_pbs_variables!$B$1:$B$100,0),1),"")</f>
        <v/>
      </c>
    </row>
    <row r="1414" spans="1:6" hidden="1" x14ac:dyDescent="0.25">
      <c r="A1414" t="s">
        <v>1112</v>
      </c>
      <c r="B1414" t="s">
        <v>1113</v>
      </c>
      <c r="C1414" t="s">
        <v>1065</v>
      </c>
      <c r="D1414" t="s">
        <v>991</v>
      </c>
      <c r="E1414">
        <v>726</v>
      </c>
      <c r="F1414" t="str">
        <f>IFERROR(INDEX(corres_pbs_variables!$A$1:$B$100,MATCH(tab_pbs[[#This Row],[libelle_produit]],corres_pbs_variables!$B$1:$B$100,0),1),"")</f>
        <v/>
      </c>
    </row>
    <row r="1415" spans="1:6" hidden="1" x14ac:dyDescent="0.25">
      <c r="A1415" t="s">
        <v>1112</v>
      </c>
      <c r="B1415" t="s">
        <v>1113</v>
      </c>
      <c r="C1415" t="s">
        <v>1065</v>
      </c>
      <c r="D1415" t="s">
        <v>992</v>
      </c>
      <c r="E1415">
        <v>1239</v>
      </c>
      <c r="F1415" t="str">
        <f>IFERROR(INDEX(corres_pbs_variables!$A$1:$B$100,MATCH(tab_pbs[[#This Row],[libelle_produit]],corres_pbs_variables!$B$1:$B$100,0),1),"")</f>
        <v/>
      </c>
    </row>
    <row r="1416" spans="1:6" hidden="1" x14ac:dyDescent="0.25">
      <c r="A1416" t="s">
        <v>1112</v>
      </c>
      <c r="B1416" t="s">
        <v>1113</v>
      </c>
      <c r="C1416" t="s">
        <v>1065</v>
      </c>
      <c r="D1416" t="s">
        <v>993</v>
      </c>
      <c r="E1416">
        <v>810</v>
      </c>
      <c r="F1416" t="str">
        <f>IFERROR(INDEX(corres_pbs_variables!$A$1:$B$100,MATCH(tab_pbs[[#This Row],[libelle_produit]],corres_pbs_variables!$B$1:$B$100,0),1),"")</f>
        <v/>
      </c>
    </row>
    <row r="1417" spans="1:6" hidden="1" x14ac:dyDescent="0.25">
      <c r="A1417" t="s">
        <v>1112</v>
      </c>
      <c r="B1417" t="s">
        <v>1113</v>
      </c>
      <c r="C1417" t="s">
        <v>1065</v>
      </c>
      <c r="D1417" t="s">
        <v>994</v>
      </c>
      <c r="E1417">
        <v>831</v>
      </c>
      <c r="F1417" t="str">
        <f>IFERROR(INDEX(corres_pbs_variables!$A$1:$B$100,MATCH(tab_pbs[[#This Row],[libelle_produit]],corres_pbs_variables!$B$1:$B$100,0),1),"")</f>
        <v/>
      </c>
    </row>
    <row r="1418" spans="1:6" hidden="1" x14ac:dyDescent="0.25">
      <c r="A1418" t="s">
        <v>1112</v>
      </c>
      <c r="B1418" t="s">
        <v>1113</v>
      </c>
      <c r="C1418" t="s">
        <v>1065</v>
      </c>
      <c r="D1418" t="s">
        <v>995</v>
      </c>
      <c r="E1418">
        <v>975</v>
      </c>
      <c r="F1418" t="str">
        <f>IFERROR(INDEX(corres_pbs_variables!$A$1:$B$100,MATCH(tab_pbs[[#This Row],[libelle_produit]],corres_pbs_variables!$B$1:$B$100,0),1),"")</f>
        <v/>
      </c>
    </row>
    <row r="1419" spans="1:6" hidden="1" x14ac:dyDescent="0.25">
      <c r="A1419" t="s">
        <v>1112</v>
      </c>
      <c r="B1419" t="s">
        <v>1113</v>
      </c>
      <c r="C1419" t="s">
        <v>1065</v>
      </c>
      <c r="D1419" t="s">
        <v>996</v>
      </c>
      <c r="E1419">
        <v>816</v>
      </c>
      <c r="F1419" t="str">
        <f>IFERROR(INDEX(corres_pbs_variables!$A$1:$B$100,MATCH(tab_pbs[[#This Row],[libelle_produit]],corres_pbs_variables!$B$1:$B$100,0),1),"")</f>
        <v/>
      </c>
    </row>
    <row r="1420" spans="1:6" hidden="1" x14ac:dyDescent="0.25">
      <c r="A1420" t="s">
        <v>1112</v>
      </c>
      <c r="B1420" t="s">
        <v>1113</v>
      </c>
      <c r="C1420" t="s">
        <v>1065</v>
      </c>
      <c r="D1420" t="s">
        <v>997</v>
      </c>
      <c r="E1420">
        <v>939</v>
      </c>
      <c r="F1420" t="str">
        <f>IFERROR(INDEX(corres_pbs_variables!$A$1:$B$100,MATCH(tab_pbs[[#This Row],[libelle_produit]],corres_pbs_variables!$B$1:$B$100,0),1),"")</f>
        <v/>
      </c>
    </row>
    <row r="1421" spans="1:6" hidden="1" x14ac:dyDescent="0.25">
      <c r="A1421" t="s">
        <v>1112</v>
      </c>
      <c r="B1421" t="s">
        <v>1113</v>
      </c>
      <c r="C1421" t="s">
        <v>1065</v>
      </c>
      <c r="D1421" t="s">
        <v>998</v>
      </c>
      <c r="E1421">
        <v>1030</v>
      </c>
      <c r="F1421" t="str">
        <f>IFERROR(INDEX(corres_pbs_variables!$A$1:$B$100,MATCH(tab_pbs[[#This Row],[libelle_produit]],corres_pbs_variables!$B$1:$B$100,0),1),"")</f>
        <v/>
      </c>
    </row>
    <row r="1422" spans="1:6" hidden="1" x14ac:dyDescent="0.25">
      <c r="A1422" t="s">
        <v>1112</v>
      </c>
      <c r="B1422" t="s">
        <v>1113</v>
      </c>
      <c r="C1422" t="s">
        <v>1065</v>
      </c>
      <c r="D1422" t="s">
        <v>999</v>
      </c>
      <c r="E1422">
        <v>785</v>
      </c>
      <c r="F1422" t="str">
        <f>IFERROR(INDEX(corres_pbs_variables!$A$1:$B$100,MATCH(tab_pbs[[#This Row],[libelle_produit]],corres_pbs_variables!$B$1:$B$100,0),1),"")</f>
        <v/>
      </c>
    </row>
    <row r="1423" spans="1:6" hidden="1" x14ac:dyDescent="0.25">
      <c r="A1423" t="s">
        <v>1112</v>
      </c>
      <c r="B1423" t="s">
        <v>1113</v>
      </c>
      <c r="C1423" t="s">
        <v>1065</v>
      </c>
      <c r="D1423" t="s">
        <v>1000</v>
      </c>
      <c r="E1423">
        <v>1090</v>
      </c>
      <c r="F1423" t="str">
        <f>IFERROR(INDEX(corres_pbs_variables!$A$1:$B$100,MATCH(tab_pbs[[#This Row],[libelle_produit]],corres_pbs_variables!$B$1:$B$100,0),1),"")</f>
        <v/>
      </c>
    </row>
    <row r="1424" spans="1:6" hidden="1" x14ac:dyDescent="0.25">
      <c r="A1424" t="s">
        <v>1112</v>
      </c>
      <c r="B1424" t="s">
        <v>1113</v>
      </c>
      <c r="C1424" t="s">
        <v>1065</v>
      </c>
      <c r="D1424" t="s">
        <v>20</v>
      </c>
      <c r="E1424">
        <v>937</v>
      </c>
      <c r="F1424" t="str">
        <f>IFERROR(INDEX(corres_pbs_variables!$A$1:$B$100,MATCH(tab_pbs[[#This Row],[libelle_produit]],corres_pbs_variables!$B$1:$B$100,0),1),"")</f>
        <v/>
      </c>
    </row>
    <row r="1425" spans="1:6" hidden="1" x14ac:dyDescent="0.25">
      <c r="A1425" t="s">
        <v>1112</v>
      </c>
      <c r="B1425" t="s">
        <v>1113</v>
      </c>
      <c r="C1425" t="s">
        <v>1065</v>
      </c>
      <c r="D1425" t="s">
        <v>1001</v>
      </c>
      <c r="E1425">
        <v>903</v>
      </c>
      <c r="F1425" t="str">
        <f>IFERROR(INDEX(corres_pbs_variables!$A$1:$B$100,MATCH(tab_pbs[[#This Row],[libelle_produit]],corres_pbs_variables!$B$1:$B$100,0),1),"")</f>
        <v/>
      </c>
    </row>
    <row r="1426" spans="1:6" hidden="1" x14ac:dyDescent="0.25">
      <c r="A1426" t="s">
        <v>1112</v>
      </c>
      <c r="B1426" t="s">
        <v>1113</v>
      </c>
      <c r="C1426" t="s">
        <v>1065</v>
      </c>
      <c r="D1426" t="s">
        <v>1002</v>
      </c>
      <c r="E1426">
        <v>924</v>
      </c>
      <c r="F1426" t="str">
        <f>IFERROR(INDEX(corres_pbs_variables!$A$1:$B$100,MATCH(tab_pbs[[#This Row],[libelle_produit]],corres_pbs_variables!$B$1:$B$100,0),1),"")</f>
        <v/>
      </c>
    </row>
    <row r="1427" spans="1:6" hidden="1" x14ac:dyDescent="0.25">
      <c r="A1427" t="s">
        <v>1112</v>
      </c>
      <c r="B1427" t="s">
        <v>1113</v>
      </c>
      <c r="C1427" t="s">
        <v>1065</v>
      </c>
      <c r="D1427" t="s">
        <v>1003</v>
      </c>
      <c r="E1427">
        <v>889</v>
      </c>
      <c r="F1427" t="str">
        <f>IFERROR(INDEX(corres_pbs_variables!$A$1:$B$100,MATCH(tab_pbs[[#This Row],[libelle_produit]],corres_pbs_variables!$B$1:$B$100,0),1),"")</f>
        <v/>
      </c>
    </row>
    <row r="1428" spans="1:6" hidden="1" x14ac:dyDescent="0.25">
      <c r="A1428" t="s">
        <v>1112</v>
      </c>
      <c r="B1428" t="s">
        <v>1113</v>
      </c>
      <c r="C1428" t="s">
        <v>1065</v>
      </c>
      <c r="D1428" t="s">
        <v>1004</v>
      </c>
      <c r="E1428">
        <v>952</v>
      </c>
      <c r="F1428" t="str">
        <f>IFERROR(INDEX(corres_pbs_variables!$A$1:$B$100,MATCH(tab_pbs[[#This Row],[libelle_produit]],corres_pbs_variables!$B$1:$B$100,0),1),"")</f>
        <v/>
      </c>
    </row>
    <row r="1429" spans="1:6" hidden="1" x14ac:dyDescent="0.25">
      <c r="A1429" t="s">
        <v>1112</v>
      </c>
      <c r="B1429" t="s">
        <v>1113</v>
      </c>
      <c r="C1429" t="s">
        <v>1065</v>
      </c>
      <c r="D1429" t="s">
        <v>1005</v>
      </c>
      <c r="E1429">
        <v>952</v>
      </c>
      <c r="F1429" t="str">
        <f>IFERROR(INDEX(corres_pbs_variables!$A$1:$B$100,MATCH(tab_pbs[[#This Row],[libelle_produit]],corres_pbs_variables!$B$1:$B$100,0),1),"")</f>
        <v/>
      </c>
    </row>
    <row r="1430" spans="1:6" hidden="1" x14ac:dyDescent="0.25">
      <c r="A1430" t="s">
        <v>1112</v>
      </c>
      <c r="B1430" t="s">
        <v>1113</v>
      </c>
      <c r="C1430" t="s">
        <v>1065</v>
      </c>
      <c r="D1430" t="s">
        <v>1006</v>
      </c>
      <c r="E1430">
        <v>952</v>
      </c>
      <c r="F1430" t="str">
        <f>IFERROR(INDEX(corres_pbs_variables!$A$1:$B$100,MATCH(tab_pbs[[#This Row],[libelle_produit]],corres_pbs_variables!$B$1:$B$100,0),1),"")</f>
        <v/>
      </c>
    </row>
    <row r="1431" spans="1:6" hidden="1" x14ac:dyDescent="0.25">
      <c r="A1431" t="s">
        <v>1112</v>
      </c>
      <c r="B1431" t="s">
        <v>1113</v>
      </c>
      <c r="C1431" t="s">
        <v>1065</v>
      </c>
      <c r="D1431" t="s">
        <v>1007</v>
      </c>
      <c r="E1431">
        <v>952</v>
      </c>
      <c r="F1431" t="str">
        <f>IFERROR(INDEX(corres_pbs_variables!$A$1:$B$100,MATCH(tab_pbs[[#This Row],[libelle_produit]],corres_pbs_variables!$B$1:$B$100,0),1),"")</f>
        <v/>
      </c>
    </row>
    <row r="1432" spans="1:6" hidden="1" x14ac:dyDescent="0.25">
      <c r="A1432" t="s">
        <v>1112</v>
      </c>
      <c r="B1432" t="s">
        <v>1113</v>
      </c>
      <c r="C1432" t="s">
        <v>1065</v>
      </c>
      <c r="D1432" t="s">
        <v>1008</v>
      </c>
      <c r="E1432">
        <v>952</v>
      </c>
      <c r="F1432" t="str">
        <f>IFERROR(INDEX(corres_pbs_variables!$A$1:$B$100,MATCH(tab_pbs[[#This Row],[libelle_produit]],corres_pbs_variables!$B$1:$B$100,0),1),"")</f>
        <v/>
      </c>
    </row>
    <row r="1433" spans="1:6" hidden="1" x14ac:dyDescent="0.25">
      <c r="A1433" t="s">
        <v>1114</v>
      </c>
      <c r="B1433" t="s">
        <v>1115</v>
      </c>
      <c r="C1433" t="s">
        <v>1065</v>
      </c>
      <c r="D1433" t="s">
        <v>983</v>
      </c>
      <c r="E1433">
        <v>857</v>
      </c>
      <c r="F1433" t="str">
        <f>IFERROR(INDEX(corres_pbs_variables!$A$1:$B$100,MATCH(tab_pbs[[#This Row],[libelle_produit]],corres_pbs_variables!$B$1:$B$100,0),1),"")</f>
        <v/>
      </c>
    </row>
    <row r="1434" spans="1:6" hidden="1" x14ac:dyDescent="0.25">
      <c r="A1434" t="s">
        <v>1114</v>
      </c>
      <c r="B1434" t="s">
        <v>1115</v>
      </c>
      <c r="C1434" t="s">
        <v>1065</v>
      </c>
      <c r="D1434" t="s">
        <v>984</v>
      </c>
      <c r="E1434">
        <v>863</v>
      </c>
      <c r="F1434" t="str">
        <f>IFERROR(INDEX(corres_pbs_variables!$A$1:$B$100,MATCH(tab_pbs[[#This Row],[libelle_produit]],corres_pbs_variables!$B$1:$B$100,0),1),"")</f>
        <v/>
      </c>
    </row>
    <row r="1435" spans="1:6" hidden="1" x14ac:dyDescent="0.25">
      <c r="A1435" t="s">
        <v>1114</v>
      </c>
      <c r="B1435" s="36" t="s">
        <v>1115</v>
      </c>
      <c r="C1435" t="s">
        <v>1065</v>
      </c>
      <c r="D1435" t="s">
        <v>985</v>
      </c>
      <c r="E1435">
        <v>1009</v>
      </c>
      <c r="F1435" t="str">
        <f>IFERROR(INDEX(corres_pbs_variables!$A$1:$B$100,MATCH(tab_pbs[[#This Row],[libelle_produit]],corres_pbs_variables!$B$1:$B$100,0),1),"")</f>
        <v/>
      </c>
    </row>
    <row r="1436" spans="1:6" hidden="1" x14ac:dyDescent="0.25">
      <c r="A1436" t="s">
        <v>1114</v>
      </c>
      <c r="B1436" t="s">
        <v>1115</v>
      </c>
      <c r="C1436" t="s">
        <v>1065</v>
      </c>
      <c r="D1436" t="s">
        <v>986</v>
      </c>
      <c r="E1436">
        <v>1539</v>
      </c>
      <c r="F1436" t="str">
        <f>IFERROR(INDEX(corres_pbs_variables!$A$1:$B$100,MATCH(tab_pbs[[#This Row],[libelle_produit]],corres_pbs_variables!$B$1:$B$100,0),1),"")</f>
        <v/>
      </c>
    </row>
    <row r="1437" spans="1:6" hidden="1" x14ac:dyDescent="0.25">
      <c r="A1437" t="s">
        <v>1114</v>
      </c>
      <c r="B1437" t="s">
        <v>1115</v>
      </c>
      <c r="C1437" t="s">
        <v>1065</v>
      </c>
      <c r="D1437" t="s">
        <v>987</v>
      </c>
      <c r="E1437">
        <v>983</v>
      </c>
      <c r="F1437" t="str">
        <f>IFERROR(INDEX(corres_pbs_variables!$A$1:$B$100,MATCH(tab_pbs[[#This Row],[libelle_produit]],corres_pbs_variables!$B$1:$B$100,0),1),"")</f>
        <v/>
      </c>
    </row>
    <row r="1438" spans="1:6" hidden="1" x14ac:dyDescent="0.25">
      <c r="A1438" t="s">
        <v>1114</v>
      </c>
      <c r="B1438" t="s">
        <v>1115</v>
      </c>
      <c r="C1438" t="s">
        <v>1065</v>
      </c>
      <c r="D1438" t="s">
        <v>988</v>
      </c>
      <c r="E1438">
        <v>1290</v>
      </c>
      <c r="F1438" t="str">
        <f>IFERROR(INDEX(corres_pbs_variables!$A$1:$B$100,MATCH(tab_pbs[[#This Row],[libelle_produit]],corres_pbs_variables!$B$1:$B$100,0),1),"")</f>
        <v/>
      </c>
    </row>
    <row r="1439" spans="1:6" hidden="1" x14ac:dyDescent="0.25">
      <c r="A1439" t="s">
        <v>1114</v>
      </c>
      <c r="B1439" t="s">
        <v>1115</v>
      </c>
      <c r="C1439" t="s">
        <v>1065</v>
      </c>
      <c r="D1439" t="s">
        <v>989</v>
      </c>
      <c r="E1439">
        <v>856</v>
      </c>
      <c r="F1439" t="str">
        <f>IFERROR(INDEX(corres_pbs_variables!$A$1:$B$100,MATCH(tab_pbs[[#This Row],[libelle_produit]],corres_pbs_variables!$B$1:$B$100,0),1),"")</f>
        <v/>
      </c>
    </row>
    <row r="1440" spans="1:6" hidden="1" x14ac:dyDescent="0.25">
      <c r="A1440" t="s">
        <v>1114</v>
      </c>
      <c r="B1440" t="s">
        <v>1115</v>
      </c>
      <c r="C1440" t="s">
        <v>1065</v>
      </c>
      <c r="D1440" t="s">
        <v>990</v>
      </c>
      <c r="E1440">
        <v>933</v>
      </c>
      <c r="F1440" t="str">
        <f>IFERROR(INDEX(corres_pbs_variables!$A$1:$B$100,MATCH(tab_pbs[[#This Row],[libelle_produit]],corres_pbs_variables!$B$1:$B$100,0),1),"")</f>
        <v/>
      </c>
    </row>
    <row r="1441" spans="1:6" hidden="1" x14ac:dyDescent="0.25">
      <c r="A1441" t="s">
        <v>1114</v>
      </c>
      <c r="B1441" t="s">
        <v>1115</v>
      </c>
      <c r="C1441" t="s">
        <v>1065</v>
      </c>
      <c r="D1441" t="s">
        <v>991</v>
      </c>
      <c r="E1441">
        <v>940</v>
      </c>
      <c r="F1441" t="str">
        <f>IFERROR(INDEX(corres_pbs_variables!$A$1:$B$100,MATCH(tab_pbs[[#This Row],[libelle_produit]],corres_pbs_variables!$B$1:$B$100,0),1),"")</f>
        <v/>
      </c>
    </row>
    <row r="1442" spans="1:6" hidden="1" x14ac:dyDescent="0.25">
      <c r="A1442" t="s">
        <v>1114</v>
      </c>
      <c r="B1442" t="s">
        <v>1115</v>
      </c>
      <c r="C1442" t="s">
        <v>1065</v>
      </c>
      <c r="D1442" t="s">
        <v>992</v>
      </c>
      <c r="E1442">
        <v>1119</v>
      </c>
      <c r="F1442" t="str">
        <f>IFERROR(INDEX(corres_pbs_variables!$A$1:$B$100,MATCH(tab_pbs[[#This Row],[libelle_produit]],corres_pbs_variables!$B$1:$B$100,0),1),"")</f>
        <v/>
      </c>
    </row>
    <row r="1443" spans="1:6" hidden="1" x14ac:dyDescent="0.25">
      <c r="A1443" t="s">
        <v>1114</v>
      </c>
      <c r="B1443" t="s">
        <v>1115</v>
      </c>
      <c r="C1443" t="s">
        <v>1065</v>
      </c>
      <c r="D1443" t="s">
        <v>993</v>
      </c>
      <c r="E1443">
        <v>915</v>
      </c>
      <c r="F1443" t="str">
        <f>IFERROR(INDEX(corres_pbs_variables!$A$1:$B$100,MATCH(tab_pbs[[#This Row],[libelle_produit]],corres_pbs_variables!$B$1:$B$100,0),1),"")</f>
        <v/>
      </c>
    </row>
    <row r="1444" spans="1:6" hidden="1" x14ac:dyDescent="0.25">
      <c r="A1444" t="s">
        <v>1114</v>
      </c>
      <c r="B1444" t="s">
        <v>1115</v>
      </c>
      <c r="C1444" t="s">
        <v>1065</v>
      </c>
      <c r="D1444" t="s">
        <v>994</v>
      </c>
      <c r="E1444">
        <v>831</v>
      </c>
      <c r="F1444" t="str">
        <f>IFERROR(INDEX(corres_pbs_variables!$A$1:$B$100,MATCH(tab_pbs[[#This Row],[libelle_produit]],corres_pbs_variables!$B$1:$B$100,0),1),"")</f>
        <v/>
      </c>
    </row>
    <row r="1445" spans="1:6" hidden="1" x14ac:dyDescent="0.25">
      <c r="A1445" t="s">
        <v>1114</v>
      </c>
      <c r="B1445" t="s">
        <v>1115</v>
      </c>
      <c r="C1445" t="s">
        <v>1065</v>
      </c>
      <c r="D1445" t="s">
        <v>995</v>
      </c>
      <c r="E1445">
        <v>1041</v>
      </c>
      <c r="F1445" t="str">
        <f>IFERROR(INDEX(corres_pbs_variables!$A$1:$B$100,MATCH(tab_pbs[[#This Row],[libelle_produit]],corres_pbs_variables!$B$1:$B$100,0),1),"")</f>
        <v/>
      </c>
    </row>
    <row r="1446" spans="1:6" hidden="1" x14ac:dyDescent="0.25">
      <c r="A1446" t="s">
        <v>1114</v>
      </c>
      <c r="B1446" t="s">
        <v>1115</v>
      </c>
      <c r="C1446" t="s">
        <v>1065</v>
      </c>
      <c r="D1446" t="s">
        <v>996</v>
      </c>
      <c r="E1446">
        <v>959</v>
      </c>
      <c r="F1446" t="str">
        <f>IFERROR(INDEX(corres_pbs_variables!$A$1:$B$100,MATCH(tab_pbs[[#This Row],[libelle_produit]],corres_pbs_variables!$B$1:$B$100,0),1),"")</f>
        <v/>
      </c>
    </row>
    <row r="1447" spans="1:6" hidden="1" x14ac:dyDescent="0.25">
      <c r="A1447" t="s">
        <v>1114</v>
      </c>
      <c r="B1447" t="s">
        <v>1115</v>
      </c>
      <c r="C1447" t="s">
        <v>1065</v>
      </c>
      <c r="D1447" t="s">
        <v>997</v>
      </c>
      <c r="E1447">
        <v>1072</v>
      </c>
      <c r="F1447" t="str">
        <f>IFERROR(INDEX(corres_pbs_variables!$A$1:$B$100,MATCH(tab_pbs[[#This Row],[libelle_produit]],corres_pbs_variables!$B$1:$B$100,0),1),"")</f>
        <v/>
      </c>
    </row>
    <row r="1448" spans="1:6" hidden="1" x14ac:dyDescent="0.25">
      <c r="A1448" t="s">
        <v>1114</v>
      </c>
      <c r="B1448" t="s">
        <v>1115</v>
      </c>
      <c r="C1448" t="s">
        <v>1065</v>
      </c>
      <c r="D1448" t="s">
        <v>998</v>
      </c>
      <c r="E1448">
        <v>721</v>
      </c>
      <c r="F1448" t="str">
        <f>IFERROR(INDEX(corres_pbs_variables!$A$1:$B$100,MATCH(tab_pbs[[#This Row],[libelle_produit]],corres_pbs_variables!$B$1:$B$100,0),1),"")</f>
        <v/>
      </c>
    </row>
    <row r="1449" spans="1:6" hidden="1" x14ac:dyDescent="0.25">
      <c r="A1449" t="s">
        <v>1114</v>
      </c>
      <c r="B1449" t="s">
        <v>1115</v>
      </c>
      <c r="C1449" t="s">
        <v>1065</v>
      </c>
      <c r="D1449" t="s">
        <v>999</v>
      </c>
      <c r="E1449">
        <v>858</v>
      </c>
      <c r="F1449" t="str">
        <f>IFERROR(INDEX(corres_pbs_variables!$A$1:$B$100,MATCH(tab_pbs[[#This Row],[libelle_produit]],corres_pbs_variables!$B$1:$B$100,0),1),"")</f>
        <v/>
      </c>
    </row>
    <row r="1450" spans="1:6" hidden="1" x14ac:dyDescent="0.25">
      <c r="A1450" t="s">
        <v>1114</v>
      </c>
      <c r="B1450" t="s">
        <v>1115</v>
      </c>
      <c r="C1450" t="s">
        <v>1065</v>
      </c>
      <c r="D1450" t="s">
        <v>1000</v>
      </c>
      <c r="E1450">
        <v>834</v>
      </c>
      <c r="F1450" t="str">
        <f>IFERROR(INDEX(corres_pbs_variables!$A$1:$B$100,MATCH(tab_pbs[[#This Row],[libelle_produit]],corres_pbs_variables!$B$1:$B$100,0),1),"")</f>
        <v/>
      </c>
    </row>
    <row r="1451" spans="1:6" hidden="1" x14ac:dyDescent="0.25">
      <c r="A1451" t="s">
        <v>1114</v>
      </c>
      <c r="B1451" t="s">
        <v>1115</v>
      </c>
      <c r="C1451" t="s">
        <v>1065</v>
      </c>
      <c r="D1451" t="s">
        <v>20</v>
      </c>
      <c r="E1451">
        <v>856</v>
      </c>
      <c r="F1451" t="str">
        <f>IFERROR(INDEX(corres_pbs_variables!$A$1:$B$100,MATCH(tab_pbs[[#This Row],[libelle_produit]],corres_pbs_variables!$B$1:$B$100,0),1),"")</f>
        <v/>
      </c>
    </row>
    <row r="1452" spans="1:6" hidden="1" x14ac:dyDescent="0.25">
      <c r="A1452" t="s">
        <v>1114</v>
      </c>
      <c r="B1452" t="s">
        <v>1115</v>
      </c>
      <c r="C1452" t="s">
        <v>1065</v>
      </c>
      <c r="D1452" t="s">
        <v>1001</v>
      </c>
      <c r="E1452">
        <v>933</v>
      </c>
      <c r="F1452" t="str">
        <f>IFERROR(INDEX(corres_pbs_variables!$A$1:$B$100,MATCH(tab_pbs[[#This Row],[libelle_produit]],corres_pbs_variables!$B$1:$B$100,0),1),"")</f>
        <v/>
      </c>
    </row>
    <row r="1453" spans="1:6" hidden="1" x14ac:dyDescent="0.25">
      <c r="A1453" t="s">
        <v>1114</v>
      </c>
      <c r="B1453" t="s">
        <v>1115</v>
      </c>
      <c r="C1453" t="s">
        <v>1065</v>
      </c>
      <c r="D1453" t="s">
        <v>1002</v>
      </c>
      <c r="E1453">
        <v>819</v>
      </c>
      <c r="F1453" t="str">
        <f>IFERROR(INDEX(corres_pbs_variables!$A$1:$B$100,MATCH(tab_pbs[[#This Row],[libelle_produit]],corres_pbs_variables!$B$1:$B$100,0),1),"")</f>
        <v/>
      </c>
    </row>
    <row r="1454" spans="1:6" hidden="1" x14ac:dyDescent="0.25">
      <c r="A1454" t="s">
        <v>1114</v>
      </c>
      <c r="B1454" t="s">
        <v>1115</v>
      </c>
      <c r="C1454" t="s">
        <v>1065</v>
      </c>
      <c r="D1454" t="s">
        <v>1003</v>
      </c>
      <c r="E1454">
        <v>900</v>
      </c>
      <c r="F1454" t="str">
        <f>IFERROR(INDEX(corres_pbs_variables!$A$1:$B$100,MATCH(tab_pbs[[#This Row],[libelle_produit]],corres_pbs_variables!$B$1:$B$100,0),1),"")</f>
        <v/>
      </c>
    </row>
    <row r="1455" spans="1:6" hidden="1" x14ac:dyDescent="0.25">
      <c r="A1455" t="s">
        <v>1114</v>
      </c>
      <c r="B1455" t="s">
        <v>1115</v>
      </c>
      <c r="C1455" t="s">
        <v>1065</v>
      </c>
      <c r="D1455" t="s">
        <v>1004</v>
      </c>
      <c r="E1455">
        <v>900</v>
      </c>
      <c r="F1455" t="str">
        <f>IFERROR(INDEX(corres_pbs_variables!$A$1:$B$100,MATCH(tab_pbs[[#This Row],[libelle_produit]],corres_pbs_variables!$B$1:$B$100,0),1),"")</f>
        <v/>
      </c>
    </row>
    <row r="1456" spans="1:6" hidden="1" x14ac:dyDescent="0.25">
      <c r="A1456" t="s">
        <v>1114</v>
      </c>
      <c r="B1456" t="s">
        <v>1115</v>
      </c>
      <c r="C1456" t="s">
        <v>1065</v>
      </c>
      <c r="D1456" t="s">
        <v>1005</v>
      </c>
      <c r="E1456">
        <v>900</v>
      </c>
      <c r="F1456" t="str">
        <f>IFERROR(INDEX(corres_pbs_variables!$A$1:$B$100,MATCH(tab_pbs[[#This Row],[libelle_produit]],corres_pbs_variables!$B$1:$B$100,0),1),"")</f>
        <v/>
      </c>
    </row>
    <row r="1457" spans="1:6" hidden="1" x14ac:dyDescent="0.25">
      <c r="A1457" t="s">
        <v>1114</v>
      </c>
      <c r="B1457" t="s">
        <v>1115</v>
      </c>
      <c r="C1457" t="s">
        <v>1065</v>
      </c>
      <c r="D1457" t="s">
        <v>1006</v>
      </c>
      <c r="E1457">
        <v>900</v>
      </c>
      <c r="F1457" t="str">
        <f>IFERROR(INDEX(corres_pbs_variables!$A$1:$B$100,MATCH(tab_pbs[[#This Row],[libelle_produit]],corres_pbs_variables!$B$1:$B$100,0),1),"")</f>
        <v/>
      </c>
    </row>
    <row r="1458" spans="1:6" hidden="1" x14ac:dyDescent="0.25">
      <c r="A1458" t="s">
        <v>1114</v>
      </c>
      <c r="B1458" t="s">
        <v>1115</v>
      </c>
      <c r="C1458" t="s">
        <v>1065</v>
      </c>
      <c r="D1458" t="s">
        <v>1007</v>
      </c>
      <c r="E1458">
        <v>900</v>
      </c>
      <c r="F1458" t="str">
        <f>IFERROR(INDEX(corres_pbs_variables!$A$1:$B$100,MATCH(tab_pbs[[#This Row],[libelle_produit]],corres_pbs_variables!$B$1:$B$100,0),1),"")</f>
        <v/>
      </c>
    </row>
    <row r="1459" spans="1:6" hidden="1" x14ac:dyDescent="0.25">
      <c r="A1459" t="s">
        <v>1114</v>
      </c>
      <c r="B1459" t="s">
        <v>1115</v>
      </c>
      <c r="C1459" t="s">
        <v>1065</v>
      </c>
      <c r="D1459" t="s">
        <v>1008</v>
      </c>
      <c r="E1459">
        <v>900</v>
      </c>
      <c r="F1459" t="str">
        <f>IFERROR(INDEX(corres_pbs_variables!$A$1:$B$100,MATCH(tab_pbs[[#This Row],[libelle_produit]],corres_pbs_variables!$B$1:$B$100,0),1),"")</f>
        <v/>
      </c>
    </row>
    <row r="1460" spans="1:6" hidden="1" x14ac:dyDescent="0.25">
      <c r="A1460" t="s">
        <v>1116</v>
      </c>
      <c r="B1460" t="s">
        <v>1117</v>
      </c>
      <c r="C1460" t="s">
        <v>1065</v>
      </c>
      <c r="D1460" t="s">
        <v>983</v>
      </c>
      <c r="E1460">
        <v>0</v>
      </c>
      <c r="F1460" t="str">
        <f>IFERROR(INDEX(corres_pbs_variables!$A$1:$B$100,MATCH(tab_pbs[[#This Row],[libelle_produit]],corres_pbs_variables!$B$1:$B$100,0),1),"")</f>
        <v/>
      </c>
    </row>
    <row r="1461" spans="1:6" hidden="1" x14ac:dyDescent="0.25">
      <c r="A1461" t="s">
        <v>1116</v>
      </c>
      <c r="B1461" t="s">
        <v>1117</v>
      </c>
      <c r="C1461" t="s">
        <v>1065</v>
      </c>
      <c r="D1461" t="s">
        <v>984</v>
      </c>
      <c r="E1461">
        <v>0</v>
      </c>
      <c r="F1461" t="str">
        <f>IFERROR(INDEX(corres_pbs_variables!$A$1:$B$100,MATCH(tab_pbs[[#This Row],[libelle_produit]],corres_pbs_variables!$B$1:$B$100,0),1),"")</f>
        <v/>
      </c>
    </row>
    <row r="1462" spans="1:6" hidden="1" x14ac:dyDescent="0.25">
      <c r="A1462" t="s">
        <v>1116</v>
      </c>
      <c r="B1462" t="s">
        <v>1117</v>
      </c>
      <c r="C1462" t="s">
        <v>1065</v>
      </c>
      <c r="D1462" t="s">
        <v>985</v>
      </c>
      <c r="E1462">
        <v>0</v>
      </c>
      <c r="F1462" t="str">
        <f>IFERROR(INDEX(corres_pbs_variables!$A$1:$B$100,MATCH(tab_pbs[[#This Row],[libelle_produit]],corres_pbs_variables!$B$1:$B$100,0),1),"")</f>
        <v/>
      </c>
    </row>
    <row r="1463" spans="1:6" hidden="1" x14ac:dyDescent="0.25">
      <c r="A1463" t="s">
        <v>1116</v>
      </c>
      <c r="B1463" t="s">
        <v>1117</v>
      </c>
      <c r="C1463" t="s">
        <v>1065</v>
      </c>
      <c r="D1463" t="s">
        <v>986</v>
      </c>
      <c r="E1463">
        <v>0</v>
      </c>
      <c r="F1463" t="str">
        <f>IFERROR(INDEX(corres_pbs_variables!$A$1:$B$100,MATCH(tab_pbs[[#This Row],[libelle_produit]],corres_pbs_variables!$B$1:$B$100,0),1),"")</f>
        <v/>
      </c>
    </row>
    <row r="1464" spans="1:6" hidden="1" x14ac:dyDescent="0.25">
      <c r="A1464" t="s">
        <v>1116</v>
      </c>
      <c r="B1464" t="s">
        <v>1117</v>
      </c>
      <c r="C1464" t="s">
        <v>1065</v>
      </c>
      <c r="D1464" t="s">
        <v>987</v>
      </c>
      <c r="E1464">
        <v>0</v>
      </c>
      <c r="F1464" t="str">
        <f>IFERROR(INDEX(corres_pbs_variables!$A$1:$B$100,MATCH(tab_pbs[[#This Row],[libelle_produit]],corres_pbs_variables!$B$1:$B$100,0),1),"")</f>
        <v/>
      </c>
    </row>
    <row r="1465" spans="1:6" hidden="1" x14ac:dyDescent="0.25">
      <c r="A1465" t="s">
        <v>1116</v>
      </c>
      <c r="B1465" t="s">
        <v>1117</v>
      </c>
      <c r="C1465" t="s">
        <v>1065</v>
      </c>
      <c r="D1465" t="s">
        <v>988</v>
      </c>
      <c r="E1465">
        <v>0</v>
      </c>
      <c r="F1465" t="str">
        <f>IFERROR(INDEX(corres_pbs_variables!$A$1:$B$100,MATCH(tab_pbs[[#This Row],[libelle_produit]],corres_pbs_variables!$B$1:$B$100,0),1),"")</f>
        <v/>
      </c>
    </row>
    <row r="1466" spans="1:6" hidden="1" x14ac:dyDescent="0.25">
      <c r="A1466" t="s">
        <v>1116</v>
      </c>
      <c r="B1466" t="s">
        <v>1117</v>
      </c>
      <c r="C1466" t="s">
        <v>1065</v>
      </c>
      <c r="D1466" t="s">
        <v>989</v>
      </c>
      <c r="E1466">
        <v>0</v>
      </c>
      <c r="F1466" t="str">
        <f>IFERROR(INDEX(corres_pbs_variables!$A$1:$B$100,MATCH(tab_pbs[[#This Row],[libelle_produit]],corres_pbs_variables!$B$1:$B$100,0),1),"")</f>
        <v/>
      </c>
    </row>
    <row r="1467" spans="1:6" hidden="1" x14ac:dyDescent="0.25">
      <c r="A1467" t="s">
        <v>1116</v>
      </c>
      <c r="B1467" t="s">
        <v>1117</v>
      </c>
      <c r="C1467" t="s">
        <v>1065</v>
      </c>
      <c r="D1467" t="s">
        <v>990</v>
      </c>
      <c r="E1467">
        <v>0</v>
      </c>
      <c r="F1467" t="str">
        <f>IFERROR(INDEX(corres_pbs_variables!$A$1:$B$100,MATCH(tab_pbs[[#This Row],[libelle_produit]],corres_pbs_variables!$B$1:$B$100,0),1),"")</f>
        <v/>
      </c>
    </row>
    <row r="1468" spans="1:6" hidden="1" x14ac:dyDescent="0.25">
      <c r="A1468" t="s">
        <v>1116</v>
      </c>
      <c r="B1468" t="s">
        <v>1117</v>
      </c>
      <c r="C1468" t="s">
        <v>1065</v>
      </c>
      <c r="D1468" t="s">
        <v>991</v>
      </c>
      <c r="E1468">
        <v>0</v>
      </c>
      <c r="F1468" t="str">
        <f>IFERROR(INDEX(corres_pbs_variables!$A$1:$B$100,MATCH(tab_pbs[[#This Row],[libelle_produit]],corres_pbs_variables!$B$1:$B$100,0),1),"")</f>
        <v/>
      </c>
    </row>
    <row r="1469" spans="1:6" hidden="1" x14ac:dyDescent="0.25">
      <c r="A1469" t="s">
        <v>1116</v>
      </c>
      <c r="B1469" t="s">
        <v>1117</v>
      </c>
      <c r="C1469" t="s">
        <v>1065</v>
      </c>
      <c r="D1469" t="s">
        <v>992</v>
      </c>
      <c r="E1469">
        <v>0</v>
      </c>
      <c r="F1469" t="str">
        <f>IFERROR(INDEX(corres_pbs_variables!$A$1:$B$100,MATCH(tab_pbs[[#This Row],[libelle_produit]],corres_pbs_variables!$B$1:$B$100,0),1),"")</f>
        <v/>
      </c>
    </row>
    <row r="1470" spans="1:6" hidden="1" x14ac:dyDescent="0.25">
      <c r="A1470" t="s">
        <v>1116</v>
      </c>
      <c r="B1470" t="s">
        <v>1117</v>
      </c>
      <c r="C1470" t="s">
        <v>1065</v>
      </c>
      <c r="D1470" t="s">
        <v>993</v>
      </c>
      <c r="E1470">
        <v>0</v>
      </c>
      <c r="F1470" t="str">
        <f>IFERROR(INDEX(corres_pbs_variables!$A$1:$B$100,MATCH(tab_pbs[[#This Row],[libelle_produit]],corres_pbs_variables!$B$1:$B$100,0),1),"")</f>
        <v/>
      </c>
    </row>
    <row r="1471" spans="1:6" hidden="1" x14ac:dyDescent="0.25">
      <c r="A1471" t="s">
        <v>1116</v>
      </c>
      <c r="B1471" t="s">
        <v>1117</v>
      </c>
      <c r="C1471" t="s">
        <v>1065</v>
      </c>
      <c r="D1471" t="s">
        <v>994</v>
      </c>
      <c r="E1471">
        <v>0</v>
      </c>
      <c r="F1471" t="str">
        <f>IFERROR(INDEX(corres_pbs_variables!$A$1:$B$100,MATCH(tab_pbs[[#This Row],[libelle_produit]],corres_pbs_variables!$B$1:$B$100,0),1),"")</f>
        <v/>
      </c>
    </row>
    <row r="1472" spans="1:6" hidden="1" x14ac:dyDescent="0.25">
      <c r="A1472" t="s">
        <v>1116</v>
      </c>
      <c r="B1472" t="s">
        <v>1117</v>
      </c>
      <c r="C1472" t="s">
        <v>1065</v>
      </c>
      <c r="D1472" t="s">
        <v>995</v>
      </c>
      <c r="E1472">
        <v>0</v>
      </c>
      <c r="F1472" t="str">
        <f>IFERROR(INDEX(corres_pbs_variables!$A$1:$B$100,MATCH(tab_pbs[[#This Row],[libelle_produit]],corres_pbs_variables!$B$1:$B$100,0),1),"")</f>
        <v/>
      </c>
    </row>
    <row r="1473" spans="1:6" hidden="1" x14ac:dyDescent="0.25">
      <c r="A1473" t="s">
        <v>1116</v>
      </c>
      <c r="B1473" t="s">
        <v>1117</v>
      </c>
      <c r="C1473" t="s">
        <v>1065</v>
      </c>
      <c r="D1473" t="s">
        <v>996</v>
      </c>
      <c r="E1473">
        <v>0</v>
      </c>
      <c r="F1473" t="str">
        <f>IFERROR(INDEX(corres_pbs_variables!$A$1:$B$100,MATCH(tab_pbs[[#This Row],[libelle_produit]],corres_pbs_variables!$B$1:$B$100,0),1),"")</f>
        <v/>
      </c>
    </row>
    <row r="1474" spans="1:6" hidden="1" x14ac:dyDescent="0.25">
      <c r="A1474" t="s">
        <v>1116</v>
      </c>
      <c r="B1474" t="s">
        <v>1117</v>
      </c>
      <c r="C1474" t="s">
        <v>1065</v>
      </c>
      <c r="D1474" t="s">
        <v>997</v>
      </c>
      <c r="E1474">
        <v>0</v>
      </c>
      <c r="F1474" t="str">
        <f>IFERROR(INDEX(corres_pbs_variables!$A$1:$B$100,MATCH(tab_pbs[[#This Row],[libelle_produit]],corres_pbs_variables!$B$1:$B$100,0),1),"")</f>
        <v/>
      </c>
    </row>
    <row r="1475" spans="1:6" hidden="1" x14ac:dyDescent="0.25">
      <c r="A1475" t="s">
        <v>1116</v>
      </c>
      <c r="B1475" t="s">
        <v>1117</v>
      </c>
      <c r="C1475" t="s">
        <v>1065</v>
      </c>
      <c r="D1475" t="s">
        <v>998</v>
      </c>
      <c r="E1475">
        <v>0</v>
      </c>
      <c r="F1475" t="str">
        <f>IFERROR(INDEX(corres_pbs_variables!$A$1:$B$100,MATCH(tab_pbs[[#This Row],[libelle_produit]],corres_pbs_variables!$B$1:$B$100,0),1),"")</f>
        <v/>
      </c>
    </row>
    <row r="1476" spans="1:6" hidden="1" x14ac:dyDescent="0.25">
      <c r="A1476" t="s">
        <v>1116</v>
      </c>
      <c r="B1476" t="s">
        <v>1117</v>
      </c>
      <c r="C1476" t="s">
        <v>1065</v>
      </c>
      <c r="D1476" t="s">
        <v>999</v>
      </c>
      <c r="E1476">
        <v>0</v>
      </c>
      <c r="F1476" t="str">
        <f>IFERROR(INDEX(corres_pbs_variables!$A$1:$B$100,MATCH(tab_pbs[[#This Row],[libelle_produit]],corres_pbs_variables!$B$1:$B$100,0),1),"")</f>
        <v/>
      </c>
    </row>
    <row r="1477" spans="1:6" hidden="1" x14ac:dyDescent="0.25">
      <c r="A1477" t="s">
        <v>1116</v>
      </c>
      <c r="B1477" t="s">
        <v>1117</v>
      </c>
      <c r="C1477" t="s">
        <v>1065</v>
      </c>
      <c r="D1477" t="s">
        <v>1000</v>
      </c>
      <c r="E1477">
        <v>0</v>
      </c>
      <c r="F1477" t="str">
        <f>IFERROR(INDEX(corres_pbs_variables!$A$1:$B$100,MATCH(tab_pbs[[#This Row],[libelle_produit]],corres_pbs_variables!$B$1:$B$100,0),1),"")</f>
        <v/>
      </c>
    </row>
    <row r="1478" spans="1:6" hidden="1" x14ac:dyDescent="0.25">
      <c r="A1478" t="s">
        <v>1116</v>
      </c>
      <c r="B1478" t="s">
        <v>1117</v>
      </c>
      <c r="C1478" t="s">
        <v>1065</v>
      </c>
      <c r="D1478" t="s">
        <v>20</v>
      </c>
      <c r="E1478">
        <v>0</v>
      </c>
      <c r="F1478" t="str">
        <f>IFERROR(INDEX(corres_pbs_variables!$A$1:$B$100,MATCH(tab_pbs[[#This Row],[libelle_produit]],corres_pbs_variables!$B$1:$B$100,0),1),"")</f>
        <v/>
      </c>
    </row>
    <row r="1479" spans="1:6" hidden="1" x14ac:dyDescent="0.25">
      <c r="A1479" t="s">
        <v>1116</v>
      </c>
      <c r="B1479" t="s">
        <v>1117</v>
      </c>
      <c r="C1479" t="s">
        <v>1065</v>
      </c>
      <c r="D1479" t="s">
        <v>1001</v>
      </c>
      <c r="E1479">
        <v>0</v>
      </c>
      <c r="F1479" t="str">
        <f>IFERROR(INDEX(corres_pbs_variables!$A$1:$B$100,MATCH(tab_pbs[[#This Row],[libelle_produit]],corres_pbs_variables!$B$1:$B$100,0),1),"")</f>
        <v/>
      </c>
    </row>
    <row r="1480" spans="1:6" hidden="1" x14ac:dyDescent="0.25">
      <c r="A1480" t="s">
        <v>1116</v>
      </c>
      <c r="B1480" t="s">
        <v>1117</v>
      </c>
      <c r="C1480" t="s">
        <v>1065</v>
      </c>
      <c r="D1480" t="s">
        <v>1002</v>
      </c>
      <c r="E1480">
        <v>0</v>
      </c>
      <c r="F1480" t="str">
        <f>IFERROR(INDEX(corres_pbs_variables!$A$1:$B$100,MATCH(tab_pbs[[#This Row],[libelle_produit]],corres_pbs_variables!$B$1:$B$100,0),1),"")</f>
        <v/>
      </c>
    </row>
    <row r="1481" spans="1:6" hidden="1" x14ac:dyDescent="0.25">
      <c r="A1481" t="s">
        <v>1116</v>
      </c>
      <c r="B1481" t="s">
        <v>1117</v>
      </c>
      <c r="C1481" t="s">
        <v>1065</v>
      </c>
      <c r="D1481" t="s">
        <v>1003</v>
      </c>
      <c r="E1481">
        <v>0</v>
      </c>
      <c r="F1481" t="str">
        <f>IFERROR(INDEX(corres_pbs_variables!$A$1:$B$100,MATCH(tab_pbs[[#This Row],[libelle_produit]],corres_pbs_variables!$B$1:$B$100,0),1),"")</f>
        <v/>
      </c>
    </row>
    <row r="1482" spans="1:6" hidden="1" x14ac:dyDescent="0.25">
      <c r="A1482" t="s">
        <v>1116</v>
      </c>
      <c r="B1482" t="s">
        <v>1117</v>
      </c>
      <c r="C1482" t="s">
        <v>1065</v>
      </c>
      <c r="D1482" t="s">
        <v>1004</v>
      </c>
      <c r="E1482">
        <v>0</v>
      </c>
      <c r="F1482" t="str">
        <f>IFERROR(INDEX(corres_pbs_variables!$A$1:$B$100,MATCH(tab_pbs[[#This Row],[libelle_produit]],corres_pbs_variables!$B$1:$B$100,0),1),"")</f>
        <v/>
      </c>
    </row>
    <row r="1483" spans="1:6" hidden="1" x14ac:dyDescent="0.25">
      <c r="A1483" t="s">
        <v>1116</v>
      </c>
      <c r="B1483" t="s">
        <v>1117</v>
      </c>
      <c r="C1483" t="s">
        <v>1065</v>
      </c>
      <c r="D1483" t="s">
        <v>1005</v>
      </c>
      <c r="E1483">
        <v>0</v>
      </c>
      <c r="F1483" t="str">
        <f>IFERROR(INDEX(corres_pbs_variables!$A$1:$B$100,MATCH(tab_pbs[[#This Row],[libelle_produit]],corres_pbs_variables!$B$1:$B$100,0),1),"")</f>
        <v/>
      </c>
    </row>
    <row r="1484" spans="1:6" hidden="1" x14ac:dyDescent="0.25">
      <c r="A1484" t="s">
        <v>1116</v>
      </c>
      <c r="B1484" t="s">
        <v>1117</v>
      </c>
      <c r="C1484" t="s">
        <v>1065</v>
      </c>
      <c r="D1484" t="s">
        <v>1006</v>
      </c>
      <c r="E1484">
        <v>0</v>
      </c>
      <c r="F1484" t="str">
        <f>IFERROR(INDEX(corres_pbs_variables!$A$1:$B$100,MATCH(tab_pbs[[#This Row],[libelle_produit]],corres_pbs_variables!$B$1:$B$100,0),1),"")</f>
        <v/>
      </c>
    </row>
    <row r="1485" spans="1:6" hidden="1" x14ac:dyDescent="0.25">
      <c r="A1485" t="s">
        <v>1116</v>
      </c>
      <c r="B1485" t="s">
        <v>1117</v>
      </c>
      <c r="C1485" t="s">
        <v>1065</v>
      </c>
      <c r="D1485" t="s">
        <v>1007</v>
      </c>
      <c r="E1485">
        <v>0</v>
      </c>
      <c r="F1485" t="str">
        <f>IFERROR(INDEX(corres_pbs_variables!$A$1:$B$100,MATCH(tab_pbs[[#This Row],[libelle_produit]],corres_pbs_variables!$B$1:$B$100,0),1),"")</f>
        <v/>
      </c>
    </row>
    <row r="1486" spans="1:6" hidden="1" x14ac:dyDescent="0.25">
      <c r="A1486" t="s">
        <v>1116</v>
      </c>
      <c r="B1486" t="s">
        <v>1117</v>
      </c>
      <c r="C1486" t="s">
        <v>1065</v>
      </c>
      <c r="D1486" t="s">
        <v>1008</v>
      </c>
      <c r="E1486">
        <v>0</v>
      </c>
      <c r="F1486" t="str">
        <f>IFERROR(INDEX(corres_pbs_variables!$A$1:$B$100,MATCH(tab_pbs[[#This Row],[libelle_produit]],corres_pbs_variables!$B$1:$B$100,0),1),"")</f>
        <v/>
      </c>
    </row>
    <row r="1487" spans="1:6" hidden="1" x14ac:dyDescent="0.25">
      <c r="A1487" t="s">
        <v>1118</v>
      </c>
      <c r="B1487" t="s">
        <v>1119</v>
      </c>
      <c r="C1487" t="s">
        <v>1065</v>
      </c>
      <c r="D1487" t="s">
        <v>983</v>
      </c>
      <c r="E1487">
        <v>1416</v>
      </c>
      <c r="F1487" t="str">
        <f>IFERROR(INDEX(corres_pbs_variables!$A$1:$B$100,MATCH(tab_pbs[[#This Row],[libelle_produit]],corres_pbs_variables!$B$1:$B$100,0),1),"")</f>
        <v/>
      </c>
    </row>
    <row r="1488" spans="1:6" hidden="1" x14ac:dyDescent="0.25">
      <c r="A1488" t="s">
        <v>1118</v>
      </c>
      <c r="B1488" t="s">
        <v>1119</v>
      </c>
      <c r="C1488" t="s">
        <v>1065</v>
      </c>
      <c r="D1488" t="s">
        <v>984</v>
      </c>
      <c r="E1488">
        <v>1526</v>
      </c>
      <c r="F1488" t="str">
        <f>IFERROR(INDEX(corres_pbs_variables!$A$1:$B$100,MATCH(tab_pbs[[#This Row],[libelle_produit]],corres_pbs_variables!$B$1:$B$100,0),1),"")</f>
        <v/>
      </c>
    </row>
    <row r="1489" spans="1:6" hidden="1" x14ac:dyDescent="0.25">
      <c r="A1489" t="s">
        <v>1118</v>
      </c>
      <c r="B1489" t="s">
        <v>1119</v>
      </c>
      <c r="C1489" t="s">
        <v>1065</v>
      </c>
      <c r="D1489" t="s">
        <v>985</v>
      </c>
      <c r="E1489">
        <v>1668</v>
      </c>
      <c r="F1489" t="str">
        <f>IFERROR(INDEX(corres_pbs_variables!$A$1:$B$100,MATCH(tab_pbs[[#This Row],[libelle_produit]],corres_pbs_variables!$B$1:$B$100,0),1),"")</f>
        <v/>
      </c>
    </row>
    <row r="1490" spans="1:6" hidden="1" x14ac:dyDescent="0.25">
      <c r="A1490" t="s">
        <v>1118</v>
      </c>
      <c r="B1490" t="s">
        <v>1119</v>
      </c>
      <c r="C1490" t="s">
        <v>1065</v>
      </c>
      <c r="D1490" t="s">
        <v>986</v>
      </c>
      <c r="E1490">
        <v>2612</v>
      </c>
      <c r="F1490" t="str">
        <f>IFERROR(INDEX(corres_pbs_variables!$A$1:$B$100,MATCH(tab_pbs[[#This Row],[libelle_produit]],corres_pbs_variables!$B$1:$B$100,0),1),"")</f>
        <v/>
      </c>
    </row>
    <row r="1491" spans="1:6" hidden="1" x14ac:dyDescent="0.25">
      <c r="A1491" t="s">
        <v>1118</v>
      </c>
      <c r="B1491" t="s">
        <v>1119</v>
      </c>
      <c r="C1491" t="s">
        <v>1065</v>
      </c>
      <c r="D1491" t="s">
        <v>987</v>
      </c>
      <c r="E1491">
        <v>1699</v>
      </c>
      <c r="F1491" t="str">
        <f>IFERROR(INDEX(corres_pbs_variables!$A$1:$B$100,MATCH(tab_pbs[[#This Row],[libelle_produit]],corres_pbs_variables!$B$1:$B$100,0),1),"")</f>
        <v/>
      </c>
    </row>
    <row r="1492" spans="1:6" hidden="1" x14ac:dyDescent="0.25">
      <c r="A1492" t="s">
        <v>1118</v>
      </c>
      <c r="B1492" t="s">
        <v>1119</v>
      </c>
      <c r="C1492" t="s">
        <v>1065</v>
      </c>
      <c r="D1492" t="s">
        <v>988</v>
      </c>
      <c r="E1492">
        <v>2407</v>
      </c>
      <c r="F1492" t="str">
        <f>IFERROR(INDEX(corres_pbs_variables!$A$1:$B$100,MATCH(tab_pbs[[#This Row],[libelle_produit]],corres_pbs_variables!$B$1:$B$100,0),1),"")</f>
        <v/>
      </c>
    </row>
    <row r="1493" spans="1:6" hidden="1" x14ac:dyDescent="0.25">
      <c r="A1493" t="s">
        <v>1118</v>
      </c>
      <c r="B1493" t="s">
        <v>1119</v>
      </c>
      <c r="C1493" t="s">
        <v>1065</v>
      </c>
      <c r="D1493" t="s">
        <v>989</v>
      </c>
      <c r="E1493">
        <v>1038</v>
      </c>
      <c r="F1493" t="str">
        <f>IFERROR(INDEX(corres_pbs_variables!$A$1:$B$100,MATCH(tab_pbs[[#This Row],[libelle_produit]],corres_pbs_variables!$B$1:$B$100,0),1),"")</f>
        <v/>
      </c>
    </row>
    <row r="1494" spans="1:6" hidden="1" x14ac:dyDescent="0.25">
      <c r="A1494" t="s">
        <v>1118</v>
      </c>
      <c r="B1494" t="s">
        <v>1119</v>
      </c>
      <c r="C1494" t="s">
        <v>1065</v>
      </c>
      <c r="D1494" t="s">
        <v>990</v>
      </c>
      <c r="E1494">
        <v>1573</v>
      </c>
      <c r="F1494" t="str">
        <f>IFERROR(INDEX(corres_pbs_variables!$A$1:$B$100,MATCH(tab_pbs[[#This Row],[libelle_produit]],corres_pbs_variables!$B$1:$B$100,0),1),"")</f>
        <v/>
      </c>
    </row>
    <row r="1495" spans="1:6" hidden="1" x14ac:dyDescent="0.25">
      <c r="A1495" t="s">
        <v>1118</v>
      </c>
      <c r="B1495" t="s">
        <v>1119</v>
      </c>
      <c r="C1495" t="s">
        <v>1065</v>
      </c>
      <c r="D1495" t="s">
        <v>991</v>
      </c>
      <c r="E1495">
        <v>1475</v>
      </c>
      <c r="F1495" t="str">
        <f>IFERROR(INDEX(corres_pbs_variables!$A$1:$B$100,MATCH(tab_pbs[[#This Row],[libelle_produit]],corres_pbs_variables!$B$1:$B$100,0),1),"")</f>
        <v/>
      </c>
    </row>
    <row r="1496" spans="1:6" hidden="1" x14ac:dyDescent="0.25">
      <c r="A1496" t="s">
        <v>1118</v>
      </c>
      <c r="B1496" t="s">
        <v>1119</v>
      </c>
      <c r="C1496" t="s">
        <v>1065</v>
      </c>
      <c r="D1496" t="s">
        <v>992</v>
      </c>
      <c r="E1496">
        <v>1211</v>
      </c>
      <c r="F1496" t="str">
        <f>IFERROR(INDEX(corres_pbs_variables!$A$1:$B$100,MATCH(tab_pbs[[#This Row],[libelle_produit]],corres_pbs_variables!$B$1:$B$100,0),1),"")</f>
        <v/>
      </c>
    </row>
    <row r="1497" spans="1:6" hidden="1" x14ac:dyDescent="0.25">
      <c r="A1497" t="s">
        <v>1118</v>
      </c>
      <c r="B1497" t="s">
        <v>1119</v>
      </c>
      <c r="C1497" t="s">
        <v>1065</v>
      </c>
      <c r="D1497" t="s">
        <v>993</v>
      </c>
      <c r="E1497">
        <v>787</v>
      </c>
      <c r="F1497" t="str">
        <f>IFERROR(INDEX(corres_pbs_variables!$A$1:$B$100,MATCH(tab_pbs[[#This Row],[libelle_produit]],corres_pbs_variables!$B$1:$B$100,0),1),"")</f>
        <v/>
      </c>
    </row>
    <row r="1498" spans="1:6" hidden="1" x14ac:dyDescent="0.25">
      <c r="A1498" t="s">
        <v>1118</v>
      </c>
      <c r="B1498" t="s">
        <v>1119</v>
      </c>
      <c r="C1498" t="s">
        <v>1065</v>
      </c>
      <c r="D1498" t="s">
        <v>994</v>
      </c>
      <c r="E1498">
        <v>1432</v>
      </c>
      <c r="F1498" t="str">
        <f>IFERROR(INDEX(corres_pbs_variables!$A$1:$B$100,MATCH(tab_pbs[[#This Row],[libelle_produit]],corres_pbs_variables!$B$1:$B$100,0),1),"")</f>
        <v/>
      </c>
    </row>
    <row r="1499" spans="1:6" hidden="1" x14ac:dyDescent="0.25">
      <c r="A1499" t="s">
        <v>1118</v>
      </c>
      <c r="B1499" t="s">
        <v>1119</v>
      </c>
      <c r="C1499" t="s">
        <v>1065</v>
      </c>
      <c r="D1499" t="s">
        <v>995</v>
      </c>
      <c r="E1499">
        <v>1762</v>
      </c>
      <c r="F1499" t="str">
        <f>IFERROR(INDEX(corres_pbs_variables!$A$1:$B$100,MATCH(tab_pbs[[#This Row],[libelle_produit]],corres_pbs_variables!$B$1:$B$100,0),1),"")</f>
        <v/>
      </c>
    </row>
    <row r="1500" spans="1:6" hidden="1" x14ac:dyDescent="0.25">
      <c r="A1500" t="s">
        <v>1118</v>
      </c>
      <c r="B1500" t="s">
        <v>1119</v>
      </c>
      <c r="C1500" t="s">
        <v>1065</v>
      </c>
      <c r="D1500" t="s">
        <v>996</v>
      </c>
      <c r="E1500">
        <v>1510</v>
      </c>
      <c r="F1500" t="str">
        <f>IFERROR(INDEX(corres_pbs_variables!$A$1:$B$100,MATCH(tab_pbs[[#This Row],[libelle_produit]],corres_pbs_variables!$B$1:$B$100,0),1),"")</f>
        <v/>
      </c>
    </row>
    <row r="1501" spans="1:6" hidden="1" x14ac:dyDescent="0.25">
      <c r="A1501" t="s">
        <v>1118</v>
      </c>
      <c r="B1501" t="s">
        <v>1119</v>
      </c>
      <c r="C1501" t="s">
        <v>1065</v>
      </c>
      <c r="D1501" t="s">
        <v>997</v>
      </c>
      <c r="E1501">
        <v>1668</v>
      </c>
      <c r="F1501" t="str">
        <f>IFERROR(INDEX(corres_pbs_variables!$A$1:$B$100,MATCH(tab_pbs[[#This Row],[libelle_produit]],corres_pbs_variables!$B$1:$B$100,0),1),"")</f>
        <v/>
      </c>
    </row>
    <row r="1502" spans="1:6" hidden="1" x14ac:dyDescent="0.25">
      <c r="A1502" t="s">
        <v>1118</v>
      </c>
      <c r="B1502" t="s">
        <v>1119</v>
      </c>
      <c r="C1502" t="s">
        <v>1065</v>
      </c>
      <c r="D1502" t="s">
        <v>998</v>
      </c>
      <c r="E1502">
        <v>1868</v>
      </c>
      <c r="F1502" t="str">
        <f>IFERROR(INDEX(corres_pbs_variables!$A$1:$B$100,MATCH(tab_pbs[[#This Row],[libelle_produit]],corres_pbs_variables!$B$1:$B$100,0),1),"")</f>
        <v/>
      </c>
    </row>
    <row r="1503" spans="1:6" hidden="1" x14ac:dyDescent="0.25">
      <c r="A1503" t="s">
        <v>1118</v>
      </c>
      <c r="B1503" t="s">
        <v>1119</v>
      </c>
      <c r="C1503" t="s">
        <v>1065</v>
      </c>
      <c r="D1503" t="s">
        <v>999</v>
      </c>
      <c r="E1503">
        <v>1128</v>
      </c>
      <c r="F1503" t="str">
        <f>IFERROR(INDEX(corres_pbs_variables!$A$1:$B$100,MATCH(tab_pbs[[#This Row],[libelle_produit]],corres_pbs_variables!$B$1:$B$100,0),1),"")</f>
        <v/>
      </c>
    </row>
    <row r="1504" spans="1:6" hidden="1" x14ac:dyDescent="0.25">
      <c r="A1504" t="s">
        <v>1118</v>
      </c>
      <c r="B1504" t="s">
        <v>1119</v>
      </c>
      <c r="C1504" t="s">
        <v>1065</v>
      </c>
      <c r="D1504" t="s">
        <v>1000</v>
      </c>
      <c r="E1504">
        <v>1337</v>
      </c>
      <c r="F1504" t="str">
        <f>IFERROR(INDEX(corres_pbs_variables!$A$1:$B$100,MATCH(tab_pbs[[#This Row],[libelle_produit]],corres_pbs_variables!$B$1:$B$100,0),1),"")</f>
        <v/>
      </c>
    </row>
    <row r="1505" spans="1:6" hidden="1" x14ac:dyDescent="0.25">
      <c r="A1505" t="s">
        <v>1118</v>
      </c>
      <c r="B1505" t="s">
        <v>1119</v>
      </c>
      <c r="C1505" t="s">
        <v>1065</v>
      </c>
      <c r="D1505" t="s">
        <v>20</v>
      </c>
      <c r="E1505">
        <v>1318</v>
      </c>
      <c r="F1505" t="str">
        <f>IFERROR(INDEX(corres_pbs_variables!$A$1:$B$100,MATCH(tab_pbs[[#This Row],[libelle_produit]],corres_pbs_variables!$B$1:$B$100,0),1),"")</f>
        <v/>
      </c>
    </row>
    <row r="1506" spans="1:6" hidden="1" x14ac:dyDescent="0.25">
      <c r="A1506" t="s">
        <v>1118</v>
      </c>
      <c r="B1506" t="s">
        <v>1119</v>
      </c>
      <c r="C1506" t="s">
        <v>1065</v>
      </c>
      <c r="D1506" t="s">
        <v>1001</v>
      </c>
      <c r="E1506">
        <v>1154</v>
      </c>
      <c r="F1506" t="str">
        <f>IFERROR(INDEX(corres_pbs_variables!$A$1:$B$100,MATCH(tab_pbs[[#This Row],[libelle_produit]],corres_pbs_variables!$B$1:$B$100,0),1),"")</f>
        <v/>
      </c>
    </row>
    <row r="1507" spans="1:6" hidden="1" x14ac:dyDescent="0.25">
      <c r="A1507" t="s">
        <v>1118</v>
      </c>
      <c r="B1507" t="s">
        <v>1119</v>
      </c>
      <c r="C1507" t="s">
        <v>1065</v>
      </c>
      <c r="D1507" t="s">
        <v>1002</v>
      </c>
      <c r="E1507">
        <v>1322</v>
      </c>
      <c r="F1507" t="str">
        <f>IFERROR(INDEX(corres_pbs_variables!$A$1:$B$100,MATCH(tab_pbs[[#This Row],[libelle_produit]],corres_pbs_variables!$B$1:$B$100,0),1),"")</f>
        <v/>
      </c>
    </row>
    <row r="1508" spans="1:6" hidden="1" x14ac:dyDescent="0.25">
      <c r="A1508" t="s">
        <v>1118</v>
      </c>
      <c r="B1508" t="s">
        <v>1119</v>
      </c>
      <c r="C1508" t="s">
        <v>1065</v>
      </c>
      <c r="D1508" t="s">
        <v>1003</v>
      </c>
      <c r="E1508">
        <v>1180</v>
      </c>
      <c r="F1508" t="str">
        <f>IFERROR(INDEX(corres_pbs_variables!$A$1:$B$100,MATCH(tab_pbs[[#This Row],[libelle_produit]],corres_pbs_variables!$B$1:$B$100,0),1),"")</f>
        <v/>
      </c>
    </row>
    <row r="1509" spans="1:6" hidden="1" x14ac:dyDescent="0.25">
      <c r="A1509" t="s">
        <v>1118</v>
      </c>
      <c r="B1509" t="s">
        <v>1119</v>
      </c>
      <c r="C1509" t="s">
        <v>1065</v>
      </c>
      <c r="D1509" t="s">
        <v>1004</v>
      </c>
      <c r="E1509">
        <v>602</v>
      </c>
      <c r="F1509" t="str">
        <f>IFERROR(INDEX(corres_pbs_variables!$A$1:$B$100,MATCH(tab_pbs[[#This Row],[libelle_produit]],corres_pbs_variables!$B$1:$B$100,0),1),"")</f>
        <v/>
      </c>
    </row>
    <row r="1510" spans="1:6" hidden="1" x14ac:dyDescent="0.25">
      <c r="A1510" t="s">
        <v>1118</v>
      </c>
      <c r="B1510" t="s">
        <v>1119</v>
      </c>
      <c r="C1510" t="s">
        <v>1065</v>
      </c>
      <c r="D1510" t="s">
        <v>1005</v>
      </c>
      <c r="E1510">
        <v>602</v>
      </c>
      <c r="F1510" t="str">
        <f>IFERROR(INDEX(corres_pbs_variables!$A$1:$B$100,MATCH(tab_pbs[[#This Row],[libelle_produit]],corres_pbs_variables!$B$1:$B$100,0),1),"")</f>
        <v/>
      </c>
    </row>
    <row r="1511" spans="1:6" hidden="1" x14ac:dyDescent="0.25">
      <c r="A1511" t="s">
        <v>1118</v>
      </c>
      <c r="B1511" t="s">
        <v>1119</v>
      </c>
      <c r="C1511" t="s">
        <v>1065</v>
      </c>
      <c r="D1511" t="s">
        <v>1006</v>
      </c>
      <c r="E1511">
        <v>602</v>
      </c>
      <c r="F1511" t="str">
        <f>IFERROR(INDEX(corres_pbs_variables!$A$1:$B$100,MATCH(tab_pbs[[#This Row],[libelle_produit]],corres_pbs_variables!$B$1:$B$100,0),1),"")</f>
        <v/>
      </c>
    </row>
    <row r="1512" spans="1:6" hidden="1" x14ac:dyDescent="0.25">
      <c r="A1512" t="s">
        <v>1118</v>
      </c>
      <c r="B1512" t="s">
        <v>1119</v>
      </c>
      <c r="C1512" t="s">
        <v>1065</v>
      </c>
      <c r="D1512" t="s">
        <v>1007</v>
      </c>
      <c r="E1512">
        <v>602</v>
      </c>
      <c r="F1512" t="str">
        <f>IFERROR(INDEX(corres_pbs_variables!$A$1:$B$100,MATCH(tab_pbs[[#This Row],[libelle_produit]],corres_pbs_variables!$B$1:$B$100,0),1),"")</f>
        <v/>
      </c>
    </row>
    <row r="1513" spans="1:6" hidden="1" x14ac:dyDescent="0.25">
      <c r="A1513" t="s">
        <v>1118</v>
      </c>
      <c r="B1513" t="s">
        <v>1119</v>
      </c>
      <c r="C1513" t="s">
        <v>1065</v>
      </c>
      <c r="D1513" t="s">
        <v>1008</v>
      </c>
      <c r="E1513">
        <v>602</v>
      </c>
      <c r="F1513" t="str">
        <f>IFERROR(INDEX(corres_pbs_variables!$A$1:$B$100,MATCH(tab_pbs[[#This Row],[libelle_produit]],corres_pbs_variables!$B$1:$B$100,0),1),"")</f>
        <v/>
      </c>
    </row>
    <row r="1514" spans="1:6" hidden="1" x14ac:dyDescent="0.25">
      <c r="A1514" t="s">
        <v>1120</v>
      </c>
      <c r="B1514" t="s">
        <v>1121</v>
      </c>
      <c r="C1514" t="s">
        <v>1065</v>
      </c>
      <c r="D1514" t="s">
        <v>983</v>
      </c>
      <c r="E1514">
        <v>2772</v>
      </c>
      <c r="F1514" t="str">
        <f>IFERROR(INDEX(corres_pbs_variables!$A$1:$B$100,MATCH(tab_pbs[[#This Row],[libelle_produit]],corres_pbs_variables!$B$1:$B$100,0),1),"")</f>
        <v>sau_lin</v>
      </c>
    </row>
    <row r="1515" spans="1:6" hidden="1" x14ac:dyDescent="0.25">
      <c r="A1515" t="s">
        <v>1120</v>
      </c>
      <c r="B1515" t="s">
        <v>1121</v>
      </c>
      <c r="C1515" t="s">
        <v>1065</v>
      </c>
      <c r="D1515" t="s">
        <v>984</v>
      </c>
      <c r="E1515">
        <v>3062</v>
      </c>
      <c r="F1515" t="str">
        <f>IFERROR(INDEX(corres_pbs_variables!$A$1:$B$100,MATCH(tab_pbs[[#This Row],[libelle_produit]],corres_pbs_variables!$B$1:$B$100,0),1),"")</f>
        <v>sau_lin</v>
      </c>
    </row>
    <row r="1516" spans="1:6" hidden="1" x14ac:dyDescent="0.25">
      <c r="A1516" t="s">
        <v>1120</v>
      </c>
      <c r="B1516" t="s">
        <v>1121</v>
      </c>
      <c r="C1516" t="s">
        <v>1065</v>
      </c>
      <c r="D1516" t="s">
        <v>985</v>
      </c>
      <c r="E1516">
        <v>2437</v>
      </c>
      <c r="F1516" t="str">
        <f>IFERROR(INDEX(corres_pbs_variables!$A$1:$B$100,MATCH(tab_pbs[[#This Row],[libelle_produit]],corres_pbs_variables!$B$1:$B$100,0),1),"")</f>
        <v>sau_lin</v>
      </c>
    </row>
    <row r="1517" spans="1:6" hidden="1" x14ac:dyDescent="0.25">
      <c r="A1517" t="s">
        <v>1120</v>
      </c>
      <c r="B1517" t="s">
        <v>1121</v>
      </c>
      <c r="C1517" t="s">
        <v>1065</v>
      </c>
      <c r="D1517" t="s">
        <v>986</v>
      </c>
      <c r="E1517">
        <v>3635</v>
      </c>
      <c r="F1517" t="str">
        <f>IFERROR(INDEX(corres_pbs_variables!$A$1:$B$100,MATCH(tab_pbs[[#This Row],[libelle_produit]],corres_pbs_variables!$B$1:$B$100,0),1),"")</f>
        <v>sau_lin</v>
      </c>
    </row>
    <row r="1518" spans="1:6" hidden="1" x14ac:dyDescent="0.25">
      <c r="A1518" t="s">
        <v>1120</v>
      </c>
      <c r="B1518" t="s">
        <v>1121</v>
      </c>
      <c r="C1518" t="s">
        <v>1065</v>
      </c>
      <c r="D1518" t="s">
        <v>987</v>
      </c>
      <c r="E1518">
        <v>2292</v>
      </c>
      <c r="F1518" t="str">
        <f>IFERROR(INDEX(corres_pbs_variables!$A$1:$B$100,MATCH(tab_pbs[[#This Row],[libelle_produit]],corres_pbs_variables!$B$1:$B$100,0),1),"")</f>
        <v>sau_lin</v>
      </c>
    </row>
    <row r="1519" spans="1:6" hidden="1" x14ac:dyDescent="0.25">
      <c r="A1519" t="s">
        <v>1120</v>
      </c>
      <c r="B1519" t="s">
        <v>1121</v>
      </c>
      <c r="C1519" t="s">
        <v>1065</v>
      </c>
      <c r="D1519" t="s">
        <v>988</v>
      </c>
      <c r="E1519">
        <v>3072</v>
      </c>
      <c r="F1519" t="str">
        <f>IFERROR(INDEX(corres_pbs_variables!$A$1:$B$100,MATCH(tab_pbs[[#This Row],[libelle_produit]],corres_pbs_variables!$B$1:$B$100,0),1),"")</f>
        <v>sau_lin</v>
      </c>
    </row>
    <row r="1520" spans="1:6" hidden="1" x14ac:dyDescent="0.25">
      <c r="A1520" t="s">
        <v>1120</v>
      </c>
      <c r="B1520" t="s">
        <v>1121</v>
      </c>
      <c r="C1520" t="s">
        <v>1065</v>
      </c>
      <c r="D1520" t="s">
        <v>989</v>
      </c>
      <c r="E1520">
        <v>2711</v>
      </c>
      <c r="F1520" t="str">
        <f>IFERROR(INDEX(corres_pbs_variables!$A$1:$B$100,MATCH(tab_pbs[[#This Row],[libelle_produit]],corres_pbs_variables!$B$1:$B$100,0),1),"")</f>
        <v>sau_lin</v>
      </c>
    </row>
    <row r="1521" spans="1:6" hidden="1" x14ac:dyDescent="0.25">
      <c r="A1521" t="s">
        <v>1120</v>
      </c>
      <c r="B1521" t="s">
        <v>1121</v>
      </c>
      <c r="C1521" t="s">
        <v>1065</v>
      </c>
      <c r="D1521" t="s">
        <v>990</v>
      </c>
      <c r="E1521">
        <v>3159</v>
      </c>
      <c r="F1521" t="str">
        <f>IFERROR(INDEX(corres_pbs_variables!$A$1:$B$100,MATCH(tab_pbs[[#This Row],[libelle_produit]],corres_pbs_variables!$B$1:$B$100,0),1),"")</f>
        <v>sau_lin</v>
      </c>
    </row>
    <row r="1522" spans="1:6" hidden="1" x14ac:dyDescent="0.25">
      <c r="A1522" t="s">
        <v>1120</v>
      </c>
      <c r="B1522" t="s">
        <v>1121</v>
      </c>
      <c r="C1522" t="s">
        <v>1065</v>
      </c>
      <c r="D1522" t="s">
        <v>991</v>
      </c>
      <c r="E1522">
        <v>2626</v>
      </c>
      <c r="F1522" t="str">
        <f>IFERROR(INDEX(corres_pbs_variables!$A$1:$B$100,MATCH(tab_pbs[[#This Row],[libelle_produit]],corres_pbs_variables!$B$1:$B$100,0),1),"")</f>
        <v>sau_lin</v>
      </c>
    </row>
    <row r="1523" spans="1:6" hidden="1" x14ac:dyDescent="0.25">
      <c r="A1523" t="s">
        <v>1120</v>
      </c>
      <c r="B1523" t="s">
        <v>1121</v>
      </c>
      <c r="C1523" t="s">
        <v>1065</v>
      </c>
      <c r="D1523" t="s">
        <v>992</v>
      </c>
      <c r="E1523">
        <v>3165</v>
      </c>
      <c r="F1523" t="str">
        <f>IFERROR(INDEX(corres_pbs_variables!$A$1:$B$100,MATCH(tab_pbs[[#This Row],[libelle_produit]],corres_pbs_variables!$B$1:$B$100,0),1),"")</f>
        <v>sau_lin</v>
      </c>
    </row>
    <row r="1524" spans="1:6" hidden="1" x14ac:dyDescent="0.25">
      <c r="A1524" t="s">
        <v>1120</v>
      </c>
      <c r="B1524" t="s">
        <v>1121</v>
      </c>
      <c r="C1524" t="s">
        <v>1065</v>
      </c>
      <c r="D1524" t="s">
        <v>993</v>
      </c>
      <c r="E1524">
        <v>3165</v>
      </c>
      <c r="F1524" t="str">
        <f>IFERROR(INDEX(corres_pbs_variables!$A$1:$B$100,MATCH(tab_pbs[[#This Row],[libelle_produit]],corres_pbs_variables!$B$1:$B$100,0),1),"")</f>
        <v>sau_lin</v>
      </c>
    </row>
    <row r="1525" spans="1:6" hidden="1" x14ac:dyDescent="0.25">
      <c r="A1525" t="s">
        <v>1120</v>
      </c>
      <c r="B1525" t="s">
        <v>1121</v>
      </c>
      <c r="C1525" t="s">
        <v>1065</v>
      </c>
      <c r="D1525" t="s">
        <v>994</v>
      </c>
      <c r="E1525">
        <v>2810</v>
      </c>
      <c r="F1525" t="str">
        <f>IFERROR(INDEX(corres_pbs_variables!$A$1:$B$100,MATCH(tab_pbs[[#This Row],[libelle_produit]],corres_pbs_variables!$B$1:$B$100,0),1),"")</f>
        <v>sau_lin</v>
      </c>
    </row>
    <row r="1526" spans="1:6" hidden="1" x14ac:dyDescent="0.25">
      <c r="A1526" t="s">
        <v>1120</v>
      </c>
      <c r="B1526" t="s">
        <v>1121</v>
      </c>
      <c r="C1526" t="s">
        <v>1065</v>
      </c>
      <c r="D1526" t="s">
        <v>995</v>
      </c>
      <c r="E1526">
        <v>3242</v>
      </c>
      <c r="F1526" t="str">
        <f>IFERROR(INDEX(corres_pbs_variables!$A$1:$B$100,MATCH(tab_pbs[[#This Row],[libelle_produit]],corres_pbs_variables!$B$1:$B$100,0),1),"")</f>
        <v>sau_lin</v>
      </c>
    </row>
    <row r="1527" spans="1:6" hidden="1" x14ac:dyDescent="0.25">
      <c r="A1527" t="s">
        <v>1120</v>
      </c>
      <c r="B1527" t="s">
        <v>1121</v>
      </c>
      <c r="C1527" t="s">
        <v>1065</v>
      </c>
      <c r="D1527" t="s">
        <v>996</v>
      </c>
      <c r="E1527">
        <v>3165</v>
      </c>
      <c r="F1527" t="str">
        <f>IFERROR(INDEX(corres_pbs_variables!$A$1:$B$100,MATCH(tab_pbs[[#This Row],[libelle_produit]],corres_pbs_variables!$B$1:$B$100,0),1),"")</f>
        <v>sau_lin</v>
      </c>
    </row>
    <row r="1528" spans="1:6" hidden="1" x14ac:dyDescent="0.25">
      <c r="A1528" t="s">
        <v>1120</v>
      </c>
      <c r="B1528" t="s">
        <v>1121</v>
      </c>
      <c r="C1528" t="s">
        <v>1065</v>
      </c>
      <c r="D1528" t="s">
        <v>997</v>
      </c>
      <c r="E1528">
        <v>3165</v>
      </c>
      <c r="F1528" t="str">
        <f>IFERROR(INDEX(corres_pbs_variables!$A$1:$B$100,MATCH(tab_pbs[[#This Row],[libelle_produit]],corres_pbs_variables!$B$1:$B$100,0),1),"")</f>
        <v>sau_lin</v>
      </c>
    </row>
    <row r="1529" spans="1:6" hidden="1" x14ac:dyDescent="0.25">
      <c r="A1529" t="s">
        <v>1120</v>
      </c>
      <c r="B1529" t="s">
        <v>1121</v>
      </c>
      <c r="C1529" t="s">
        <v>1065</v>
      </c>
      <c r="D1529" t="s">
        <v>998</v>
      </c>
      <c r="E1529">
        <v>3165</v>
      </c>
      <c r="F1529" t="str">
        <f>IFERROR(INDEX(corres_pbs_variables!$A$1:$B$100,MATCH(tab_pbs[[#This Row],[libelle_produit]],corres_pbs_variables!$B$1:$B$100,0),1),"")</f>
        <v>sau_lin</v>
      </c>
    </row>
    <row r="1530" spans="1:6" hidden="1" x14ac:dyDescent="0.25">
      <c r="A1530" t="s">
        <v>1120</v>
      </c>
      <c r="B1530" t="s">
        <v>1121</v>
      </c>
      <c r="C1530" t="s">
        <v>1065</v>
      </c>
      <c r="D1530" t="s">
        <v>999</v>
      </c>
      <c r="E1530">
        <v>3165</v>
      </c>
      <c r="F1530" t="str">
        <f>IFERROR(INDEX(corres_pbs_variables!$A$1:$B$100,MATCH(tab_pbs[[#This Row],[libelle_produit]],corres_pbs_variables!$B$1:$B$100,0),1),"")</f>
        <v>sau_lin</v>
      </c>
    </row>
    <row r="1531" spans="1:6" hidden="1" x14ac:dyDescent="0.25">
      <c r="A1531" t="s">
        <v>1120</v>
      </c>
      <c r="B1531" t="s">
        <v>1121</v>
      </c>
      <c r="C1531" t="s">
        <v>1065</v>
      </c>
      <c r="D1531" t="s">
        <v>1000</v>
      </c>
      <c r="E1531">
        <v>3165</v>
      </c>
      <c r="F1531" t="str">
        <f>IFERROR(INDEX(corres_pbs_variables!$A$1:$B$100,MATCH(tab_pbs[[#This Row],[libelle_produit]],corres_pbs_variables!$B$1:$B$100,0),1),"")</f>
        <v>sau_lin</v>
      </c>
    </row>
    <row r="1532" spans="1:6" hidden="1" x14ac:dyDescent="0.25">
      <c r="A1532" t="s">
        <v>1120</v>
      </c>
      <c r="B1532" t="s">
        <v>1121</v>
      </c>
      <c r="C1532" t="s">
        <v>1065</v>
      </c>
      <c r="D1532" t="s">
        <v>20</v>
      </c>
      <c r="E1532">
        <v>3165</v>
      </c>
      <c r="F1532" t="str">
        <f>IFERROR(INDEX(corres_pbs_variables!$A$1:$B$100,MATCH(tab_pbs[[#This Row],[libelle_produit]],corres_pbs_variables!$B$1:$B$100,0),1),"")</f>
        <v>sau_lin</v>
      </c>
    </row>
    <row r="1533" spans="1:6" hidden="1" x14ac:dyDescent="0.25">
      <c r="A1533" t="s">
        <v>1120</v>
      </c>
      <c r="B1533" t="s">
        <v>1121</v>
      </c>
      <c r="C1533" t="s">
        <v>1065</v>
      </c>
      <c r="D1533" t="s">
        <v>1001</v>
      </c>
      <c r="E1533">
        <v>1216</v>
      </c>
      <c r="F1533" t="str">
        <f>IFERROR(INDEX(corres_pbs_variables!$A$1:$B$100,MATCH(tab_pbs[[#This Row],[libelle_produit]],corres_pbs_variables!$B$1:$B$100,0),1),"")</f>
        <v>sau_lin</v>
      </c>
    </row>
    <row r="1534" spans="1:6" hidden="1" x14ac:dyDescent="0.25">
      <c r="A1534" t="s">
        <v>1120</v>
      </c>
      <c r="B1534" t="s">
        <v>1121</v>
      </c>
      <c r="C1534" t="s">
        <v>1065</v>
      </c>
      <c r="D1534" t="s">
        <v>1002</v>
      </c>
      <c r="E1534">
        <v>3165</v>
      </c>
      <c r="F1534" t="str">
        <f>IFERROR(INDEX(corres_pbs_variables!$A$1:$B$100,MATCH(tab_pbs[[#This Row],[libelle_produit]],corres_pbs_variables!$B$1:$B$100,0),1),"")</f>
        <v>sau_lin</v>
      </c>
    </row>
    <row r="1535" spans="1:6" hidden="1" x14ac:dyDescent="0.25">
      <c r="A1535" t="s">
        <v>1120</v>
      </c>
      <c r="B1535" t="s">
        <v>1121</v>
      </c>
      <c r="C1535" t="s">
        <v>1065</v>
      </c>
      <c r="D1535" t="s">
        <v>1003</v>
      </c>
      <c r="E1535">
        <v>3165</v>
      </c>
      <c r="F1535" t="str">
        <f>IFERROR(INDEX(corres_pbs_variables!$A$1:$B$100,MATCH(tab_pbs[[#This Row],[libelle_produit]],corres_pbs_variables!$B$1:$B$100,0),1),"")</f>
        <v>sau_lin</v>
      </c>
    </row>
    <row r="1536" spans="1:6" hidden="1" x14ac:dyDescent="0.25">
      <c r="A1536" t="s">
        <v>1120</v>
      </c>
      <c r="B1536" t="s">
        <v>1121</v>
      </c>
      <c r="C1536" t="s">
        <v>1065</v>
      </c>
      <c r="D1536" t="s">
        <v>1004</v>
      </c>
      <c r="E1536">
        <v>3165</v>
      </c>
      <c r="F1536" t="str">
        <f>IFERROR(INDEX(corres_pbs_variables!$A$1:$B$100,MATCH(tab_pbs[[#This Row],[libelle_produit]],corres_pbs_variables!$B$1:$B$100,0),1),"")</f>
        <v>sau_lin</v>
      </c>
    </row>
    <row r="1537" spans="1:6" hidden="1" x14ac:dyDescent="0.25">
      <c r="A1537" t="s">
        <v>1120</v>
      </c>
      <c r="B1537" t="s">
        <v>1121</v>
      </c>
      <c r="C1537" t="s">
        <v>1065</v>
      </c>
      <c r="D1537" t="s">
        <v>1005</v>
      </c>
      <c r="E1537">
        <v>3165</v>
      </c>
      <c r="F1537" t="str">
        <f>IFERROR(INDEX(corres_pbs_variables!$A$1:$B$100,MATCH(tab_pbs[[#This Row],[libelle_produit]],corres_pbs_variables!$B$1:$B$100,0),1),"")</f>
        <v>sau_lin</v>
      </c>
    </row>
    <row r="1538" spans="1:6" hidden="1" x14ac:dyDescent="0.25">
      <c r="A1538" t="s">
        <v>1120</v>
      </c>
      <c r="B1538" t="s">
        <v>1121</v>
      </c>
      <c r="C1538" t="s">
        <v>1065</v>
      </c>
      <c r="D1538" t="s">
        <v>1006</v>
      </c>
      <c r="E1538">
        <v>3165</v>
      </c>
      <c r="F1538" t="str">
        <f>IFERROR(INDEX(corres_pbs_variables!$A$1:$B$100,MATCH(tab_pbs[[#This Row],[libelle_produit]],corres_pbs_variables!$B$1:$B$100,0),1),"")</f>
        <v>sau_lin</v>
      </c>
    </row>
    <row r="1539" spans="1:6" hidden="1" x14ac:dyDescent="0.25">
      <c r="A1539" t="s">
        <v>1120</v>
      </c>
      <c r="B1539" t="s">
        <v>1121</v>
      </c>
      <c r="C1539" t="s">
        <v>1065</v>
      </c>
      <c r="D1539" t="s">
        <v>1007</v>
      </c>
      <c r="E1539">
        <v>3165</v>
      </c>
      <c r="F1539" t="str">
        <f>IFERROR(INDEX(corres_pbs_variables!$A$1:$B$100,MATCH(tab_pbs[[#This Row],[libelle_produit]],corres_pbs_variables!$B$1:$B$100,0),1),"")</f>
        <v>sau_lin</v>
      </c>
    </row>
    <row r="1540" spans="1:6" hidden="1" x14ac:dyDescent="0.25">
      <c r="A1540" t="s">
        <v>1120</v>
      </c>
      <c r="B1540" t="s">
        <v>1121</v>
      </c>
      <c r="C1540" t="s">
        <v>1065</v>
      </c>
      <c r="D1540" t="s">
        <v>1008</v>
      </c>
      <c r="E1540">
        <v>3165</v>
      </c>
      <c r="F1540" t="str">
        <f>IFERROR(INDEX(corres_pbs_variables!$A$1:$B$100,MATCH(tab_pbs[[#This Row],[libelle_produit]],corres_pbs_variables!$B$1:$B$100,0),1),"")</f>
        <v>sau_lin</v>
      </c>
    </row>
    <row r="1541" spans="1:6" hidden="1" x14ac:dyDescent="0.25">
      <c r="A1541" t="s">
        <v>1122</v>
      </c>
      <c r="B1541" t="s">
        <v>1123</v>
      </c>
      <c r="C1541" t="s">
        <v>1065</v>
      </c>
      <c r="D1541" t="s">
        <v>983</v>
      </c>
      <c r="E1541">
        <v>1314</v>
      </c>
      <c r="F1541" t="str">
        <f>IFERROR(INDEX(corres_pbs_variables!$A$1:$B$100,MATCH(tab_pbs[[#This Row],[libelle_produit]],corres_pbs_variables!$B$1:$B$100,0),1),"")</f>
        <v/>
      </c>
    </row>
    <row r="1542" spans="1:6" hidden="1" x14ac:dyDescent="0.25">
      <c r="A1542" t="s">
        <v>1122</v>
      </c>
      <c r="B1542" t="s">
        <v>1123</v>
      </c>
      <c r="C1542" t="s">
        <v>1065</v>
      </c>
      <c r="D1542" t="s">
        <v>984</v>
      </c>
      <c r="E1542">
        <v>1314</v>
      </c>
      <c r="F1542" t="str">
        <f>IFERROR(INDEX(corres_pbs_variables!$A$1:$B$100,MATCH(tab_pbs[[#This Row],[libelle_produit]],corres_pbs_variables!$B$1:$B$100,0),1),"")</f>
        <v/>
      </c>
    </row>
    <row r="1543" spans="1:6" hidden="1" x14ac:dyDescent="0.25">
      <c r="A1543" t="s">
        <v>1122</v>
      </c>
      <c r="B1543" t="s">
        <v>1123</v>
      </c>
      <c r="C1543" t="s">
        <v>1065</v>
      </c>
      <c r="D1543" t="s">
        <v>985</v>
      </c>
      <c r="E1543">
        <v>1314</v>
      </c>
      <c r="F1543" t="str">
        <f>IFERROR(INDEX(corres_pbs_variables!$A$1:$B$100,MATCH(tab_pbs[[#This Row],[libelle_produit]],corres_pbs_variables!$B$1:$B$100,0),1),"")</f>
        <v/>
      </c>
    </row>
    <row r="1544" spans="1:6" hidden="1" x14ac:dyDescent="0.25">
      <c r="A1544" t="s">
        <v>1122</v>
      </c>
      <c r="B1544" t="s">
        <v>1123</v>
      </c>
      <c r="C1544" t="s">
        <v>1065</v>
      </c>
      <c r="D1544" t="s">
        <v>986</v>
      </c>
      <c r="E1544">
        <v>1314</v>
      </c>
      <c r="F1544" t="str">
        <f>IFERROR(INDEX(corres_pbs_variables!$A$1:$B$100,MATCH(tab_pbs[[#This Row],[libelle_produit]],corres_pbs_variables!$B$1:$B$100,0),1),"")</f>
        <v/>
      </c>
    </row>
    <row r="1545" spans="1:6" hidden="1" x14ac:dyDescent="0.25">
      <c r="A1545" t="s">
        <v>1122</v>
      </c>
      <c r="B1545" t="s">
        <v>1123</v>
      </c>
      <c r="C1545" t="s">
        <v>1065</v>
      </c>
      <c r="D1545" t="s">
        <v>987</v>
      </c>
      <c r="E1545">
        <v>1314</v>
      </c>
      <c r="F1545" t="str">
        <f>IFERROR(INDEX(corres_pbs_variables!$A$1:$B$100,MATCH(tab_pbs[[#This Row],[libelle_produit]],corres_pbs_variables!$B$1:$B$100,0),1),"")</f>
        <v/>
      </c>
    </row>
    <row r="1546" spans="1:6" hidden="1" x14ac:dyDescent="0.25">
      <c r="A1546" t="s">
        <v>1122</v>
      </c>
      <c r="B1546" t="s">
        <v>1123</v>
      </c>
      <c r="C1546" t="s">
        <v>1065</v>
      </c>
      <c r="D1546" t="s">
        <v>988</v>
      </c>
      <c r="E1546">
        <v>1314</v>
      </c>
      <c r="F1546" t="str">
        <f>IFERROR(INDEX(corres_pbs_variables!$A$1:$B$100,MATCH(tab_pbs[[#This Row],[libelle_produit]],corres_pbs_variables!$B$1:$B$100,0),1),"")</f>
        <v/>
      </c>
    </row>
    <row r="1547" spans="1:6" hidden="1" x14ac:dyDescent="0.25">
      <c r="A1547" t="s">
        <v>1122</v>
      </c>
      <c r="B1547" t="s">
        <v>1123</v>
      </c>
      <c r="C1547" t="s">
        <v>1065</v>
      </c>
      <c r="D1547" t="s">
        <v>989</v>
      </c>
      <c r="E1547">
        <v>1314</v>
      </c>
      <c r="F1547" t="str">
        <f>IFERROR(INDEX(corres_pbs_variables!$A$1:$B$100,MATCH(tab_pbs[[#This Row],[libelle_produit]],corres_pbs_variables!$B$1:$B$100,0),1),"")</f>
        <v/>
      </c>
    </row>
    <row r="1548" spans="1:6" hidden="1" x14ac:dyDescent="0.25">
      <c r="A1548" t="s">
        <v>1122</v>
      </c>
      <c r="B1548" t="s">
        <v>1123</v>
      </c>
      <c r="C1548" t="s">
        <v>1065</v>
      </c>
      <c r="D1548" t="s">
        <v>990</v>
      </c>
      <c r="E1548">
        <v>1314</v>
      </c>
      <c r="F1548" t="str">
        <f>IFERROR(INDEX(corres_pbs_variables!$A$1:$B$100,MATCH(tab_pbs[[#This Row],[libelle_produit]],corres_pbs_variables!$B$1:$B$100,0),1),"")</f>
        <v/>
      </c>
    </row>
    <row r="1549" spans="1:6" hidden="1" x14ac:dyDescent="0.25">
      <c r="A1549" t="s">
        <v>1122</v>
      </c>
      <c r="B1549" t="s">
        <v>1123</v>
      </c>
      <c r="C1549" t="s">
        <v>1065</v>
      </c>
      <c r="D1549" t="s">
        <v>991</v>
      </c>
      <c r="E1549">
        <v>1314</v>
      </c>
      <c r="F1549" t="str">
        <f>IFERROR(INDEX(corres_pbs_variables!$A$1:$B$100,MATCH(tab_pbs[[#This Row],[libelle_produit]],corres_pbs_variables!$B$1:$B$100,0),1),"")</f>
        <v/>
      </c>
    </row>
    <row r="1550" spans="1:6" hidden="1" x14ac:dyDescent="0.25">
      <c r="A1550" t="s">
        <v>1122</v>
      </c>
      <c r="B1550" t="s">
        <v>1123</v>
      </c>
      <c r="C1550" t="s">
        <v>1065</v>
      </c>
      <c r="D1550" t="s">
        <v>992</v>
      </c>
      <c r="E1550">
        <v>1314</v>
      </c>
      <c r="F1550" t="str">
        <f>IFERROR(INDEX(corres_pbs_variables!$A$1:$B$100,MATCH(tab_pbs[[#This Row],[libelle_produit]],corres_pbs_variables!$B$1:$B$100,0),1),"")</f>
        <v/>
      </c>
    </row>
    <row r="1551" spans="1:6" hidden="1" x14ac:dyDescent="0.25">
      <c r="A1551" t="s">
        <v>1122</v>
      </c>
      <c r="B1551" t="s">
        <v>1123</v>
      </c>
      <c r="C1551" t="s">
        <v>1065</v>
      </c>
      <c r="D1551" t="s">
        <v>993</v>
      </c>
      <c r="E1551">
        <v>1314</v>
      </c>
      <c r="F1551" t="str">
        <f>IFERROR(INDEX(corres_pbs_variables!$A$1:$B$100,MATCH(tab_pbs[[#This Row],[libelle_produit]],corres_pbs_variables!$B$1:$B$100,0),1),"")</f>
        <v/>
      </c>
    </row>
    <row r="1552" spans="1:6" hidden="1" x14ac:dyDescent="0.25">
      <c r="A1552" t="s">
        <v>1122</v>
      </c>
      <c r="B1552" t="s">
        <v>1123</v>
      </c>
      <c r="C1552" t="s">
        <v>1065</v>
      </c>
      <c r="D1552" t="s">
        <v>994</v>
      </c>
      <c r="E1552">
        <v>1314</v>
      </c>
      <c r="F1552" t="str">
        <f>IFERROR(INDEX(corres_pbs_variables!$A$1:$B$100,MATCH(tab_pbs[[#This Row],[libelle_produit]],corres_pbs_variables!$B$1:$B$100,0),1),"")</f>
        <v/>
      </c>
    </row>
    <row r="1553" spans="1:6" hidden="1" x14ac:dyDescent="0.25">
      <c r="A1553" t="s">
        <v>1122</v>
      </c>
      <c r="B1553" t="s">
        <v>1123</v>
      </c>
      <c r="C1553" t="s">
        <v>1065</v>
      </c>
      <c r="D1553" t="s">
        <v>995</v>
      </c>
      <c r="E1553">
        <v>1314</v>
      </c>
      <c r="F1553" t="str">
        <f>IFERROR(INDEX(corres_pbs_variables!$A$1:$B$100,MATCH(tab_pbs[[#This Row],[libelle_produit]],corres_pbs_variables!$B$1:$B$100,0),1),"")</f>
        <v/>
      </c>
    </row>
    <row r="1554" spans="1:6" hidden="1" x14ac:dyDescent="0.25">
      <c r="A1554" t="s">
        <v>1122</v>
      </c>
      <c r="B1554" t="s">
        <v>1123</v>
      </c>
      <c r="C1554" t="s">
        <v>1065</v>
      </c>
      <c r="D1554" t="s">
        <v>996</v>
      </c>
      <c r="E1554">
        <v>1314</v>
      </c>
      <c r="F1554" t="str">
        <f>IFERROR(INDEX(corres_pbs_variables!$A$1:$B$100,MATCH(tab_pbs[[#This Row],[libelle_produit]],corres_pbs_variables!$B$1:$B$100,0),1),"")</f>
        <v/>
      </c>
    </row>
    <row r="1555" spans="1:6" hidden="1" x14ac:dyDescent="0.25">
      <c r="A1555" t="s">
        <v>1122</v>
      </c>
      <c r="B1555" t="s">
        <v>1123</v>
      </c>
      <c r="C1555" t="s">
        <v>1065</v>
      </c>
      <c r="D1555" t="s">
        <v>997</v>
      </c>
      <c r="E1555">
        <v>1314</v>
      </c>
      <c r="F1555" t="str">
        <f>IFERROR(INDEX(corres_pbs_variables!$A$1:$B$100,MATCH(tab_pbs[[#This Row],[libelle_produit]],corres_pbs_variables!$B$1:$B$100,0),1),"")</f>
        <v/>
      </c>
    </row>
    <row r="1556" spans="1:6" hidden="1" x14ac:dyDescent="0.25">
      <c r="A1556" t="s">
        <v>1122</v>
      </c>
      <c r="B1556" t="s">
        <v>1123</v>
      </c>
      <c r="C1556" t="s">
        <v>1065</v>
      </c>
      <c r="D1556" t="s">
        <v>998</v>
      </c>
      <c r="E1556">
        <v>1314</v>
      </c>
      <c r="F1556" t="str">
        <f>IFERROR(INDEX(corres_pbs_variables!$A$1:$B$100,MATCH(tab_pbs[[#This Row],[libelle_produit]],corres_pbs_variables!$B$1:$B$100,0),1),"")</f>
        <v/>
      </c>
    </row>
    <row r="1557" spans="1:6" hidden="1" x14ac:dyDescent="0.25">
      <c r="A1557" t="s">
        <v>1122</v>
      </c>
      <c r="B1557" t="s">
        <v>1123</v>
      </c>
      <c r="C1557" t="s">
        <v>1065</v>
      </c>
      <c r="D1557" t="s">
        <v>999</v>
      </c>
      <c r="E1557">
        <v>1314</v>
      </c>
      <c r="F1557" t="str">
        <f>IFERROR(INDEX(corres_pbs_variables!$A$1:$B$100,MATCH(tab_pbs[[#This Row],[libelle_produit]],corres_pbs_variables!$B$1:$B$100,0),1),"")</f>
        <v/>
      </c>
    </row>
    <row r="1558" spans="1:6" hidden="1" x14ac:dyDescent="0.25">
      <c r="A1558" t="s">
        <v>1122</v>
      </c>
      <c r="B1558" t="s">
        <v>1123</v>
      </c>
      <c r="C1558" t="s">
        <v>1065</v>
      </c>
      <c r="D1558" t="s">
        <v>1000</v>
      </c>
      <c r="E1558">
        <v>1314</v>
      </c>
      <c r="F1558" t="str">
        <f>IFERROR(INDEX(corres_pbs_variables!$A$1:$B$100,MATCH(tab_pbs[[#This Row],[libelle_produit]],corres_pbs_variables!$B$1:$B$100,0),1),"")</f>
        <v/>
      </c>
    </row>
    <row r="1559" spans="1:6" hidden="1" x14ac:dyDescent="0.25">
      <c r="A1559" t="s">
        <v>1122</v>
      </c>
      <c r="B1559" t="s">
        <v>1123</v>
      </c>
      <c r="C1559" t="s">
        <v>1065</v>
      </c>
      <c r="D1559" t="s">
        <v>20</v>
      </c>
      <c r="E1559">
        <v>1314</v>
      </c>
      <c r="F1559" t="str">
        <f>IFERROR(INDEX(corres_pbs_variables!$A$1:$B$100,MATCH(tab_pbs[[#This Row],[libelle_produit]],corres_pbs_variables!$B$1:$B$100,0),1),"")</f>
        <v/>
      </c>
    </row>
    <row r="1560" spans="1:6" hidden="1" x14ac:dyDescent="0.25">
      <c r="A1560" t="s">
        <v>1122</v>
      </c>
      <c r="B1560" t="s">
        <v>1123</v>
      </c>
      <c r="C1560" t="s">
        <v>1065</v>
      </c>
      <c r="D1560" t="s">
        <v>1001</v>
      </c>
      <c r="E1560">
        <v>1314</v>
      </c>
      <c r="F1560" t="str">
        <f>IFERROR(INDEX(corres_pbs_variables!$A$1:$B$100,MATCH(tab_pbs[[#This Row],[libelle_produit]],corres_pbs_variables!$B$1:$B$100,0),1),"")</f>
        <v/>
      </c>
    </row>
    <row r="1561" spans="1:6" hidden="1" x14ac:dyDescent="0.25">
      <c r="A1561" t="s">
        <v>1122</v>
      </c>
      <c r="B1561" t="s">
        <v>1123</v>
      </c>
      <c r="C1561" t="s">
        <v>1065</v>
      </c>
      <c r="D1561" t="s">
        <v>1002</v>
      </c>
      <c r="E1561">
        <v>1314</v>
      </c>
      <c r="F1561" t="str">
        <f>IFERROR(INDEX(corres_pbs_variables!$A$1:$B$100,MATCH(tab_pbs[[#This Row],[libelle_produit]],corres_pbs_variables!$B$1:$B$100,0),1),"")</f>
        <v/>
      </c>
    </row>
    <row r="1562" spans="1:6" hidden="1" x14ac:dyDescent="0.25">
      <c r="A1562" t="s">
        <v>1122</v>
      </c>
      <c r="B1562" t="s">
        <v>1123</v>
      </c>
      <c r="C1562" t="s">
        <v>1065</v>
      </c>
      <c r="D1562" t="s">
        <v>1003</v>
      </c>
      <c r="E1562">
        <v>1314</v>
      </c>
      <c r="F1562" t="str">
        <f>IFERROR(INDEX(corres_pbs_variables!$A$1:$B$100,MATCH(tab_pbs[[#This Row],[libelle_produit]],corres_pbs_variables!$B$1:$B$100,0),1),"")</f>
        <v/>
      </c>
    </row>
    <row r="1563" spans="1:6" hidden="1" x14ac:dyDescent="0.25">
      <c r="A1563" t="s">
        <v>1122</v>
      </c>
      <c r="B1563" t="s">
        <v>1123</v>
      </c>
      <c r="C1563" t="s">
        <v>1065</v>
      </c>
      <c r="D1563" t="s">
        <v>1004</v>
      </c>
      <c r="E1563">
        <v>1314</v>
      </c>
      <c r="F1563" t="str">
        <f>IFERROR(INDEX(corres_pbs_variables!$A$1:$B$100,MATCH(tab_pbs[[#This Row],[libelle_produit]],corres_pbs_variables!$B$1:$B$100,0),1),"")</f>
        <v/>
      </c>
    </row>
    <row r="1564" spans="1:6" hidden="1" x14ac:dyDescent="0.25">
      <c r="A1564" t="s">
        <v>1122</v>
      </c>
      <c r="B1564" t="s">
        <v>1123</v>
      </c>
      <c r="C1564" t="s">
        <v>1065</v>
      </c>
      <c r="D1564" t="s">
        <v>1005</v>
      </c>
      <c r="E1564">
        <v>1314</v>
      </c>
      <c r="F1564" t="str">
        <f>IFERROR(INDEX(corres_pbs_variables!$A$1:$B$100,MATCH(tab_pbs[[#This Row],[libelle_produit]],corres_pbs_variables!$B$1:$B$100,0),1),"")</f>
        <v/>
      </c>
    </row>
    <row r="1565" spans="1:6" hidden="1" x14ac:dyDescent="0.25">
      <c r="A1565" t="s">
        <v>1122</v>
      </c>
      <c r="B1565" t="s">
        <v>1123</v>
      </c>
      <c r="C1565" t="s">
        <v>1065</v>
      </c>
      <c r="D1565" t="s">
        <v>1006</v>
      </c>
      <c r="E1565">
        <v>1314</v>
      </c>
      <c r="F1565" t="str">
        <f>IFERROR(INDEX(corres_pbs_variables!$A$1:$B$100,MATCH(tab_pbs[[#This Row],[libelle_produit]],corres_pbs_variables!$B$1:$B$100,0),1),"")</f>
        <v/>
      </c>
    </row>
    <row r="1566" spans="1:6" hidden="1" x14ac:dyDescent="0.25">
      <c r="A1566" t="s">
        <v>1122</v>
      </c>
      <c r="B1566" t="s">
        <v>1123</v>
      </c>
      <c r="C1566" t="s">
        <v>1065</v>
      </c>
      <c r="D1566" t="s">
        <v>1007</v>
      </c>
      <c r="E1566">
        <v>1314</v>
      </c>
      <c r="F1566" t="str">
        <f>IFERROR(INDEX(corres_pbs_variables!$A$1:$B$100,MATCH(tab_pbs[[#This Row],[libelle_produit]],corres_pbs_variables!$B$1:$B$100,0),1),"")</f>
        <v/>
      </c>
    </row>
    <row r="1567" spans="1:6" hidden="1" x14ac:dyDescent="0.25">
      <c r="A1567" t="s">
        <v>1122</v>
      </c>
      <c r="B1567" t="s">
        <v>1123</v>
      </c>
      <c r="C1567" t="s">
        <v>1065</v>
      </c>
      <c r="D1567" t="s">
        <v>1008</v>
      </c>
      <c r="E1567">
        <v>1314</v>
      </c>
      <c r="F1567" t="str">
        <f>IFERROR(INDEX(corres_pbs_variables!$A$1:$B$100,MATCH(tab_pbs[[#This Row],[libelle_produit]],corres_pbs_variables!$B$1:$B$100,0),1),"")</f>
        <v/>
      </c>
    </row>
    <row r="1568" spans="1:6" hidden="1" x14ac:dyDescent="0.25">
      <c r="A1568" t="s">
        <v>1124</v>
      </c>
      <c r="B1568" t="s">
        <v>1125</v>
      </c>
      <c r="C1568" t="s">
        <v>1065</v>
      </c>
      <c r="D1568" t="s">
        <v>983</v>
      </c>
      <c r="E1568">
        <v>2772</v>
      </c>
      <c r="F1568" t="str">
        <f>IFERROR(INDEX(corres_pbs_variables!$A$1:$B$100,MATCH(tab_pbs[[#This Row],[libelle_produit]],corres_pbs_variables!$B$1:$B$100,0),1),"")</f>
        <v>sau_fibres</v>
      </c>
    </row>
    <row r="1569" spans="1:6" hidden="1" x14ac:dyDescent="0.25">
      <c r="A1569" t="s">
        <v>1124</v>
      </c>
      <c r="B1569" t="s">
        <v>1125</v>
      </c>
      <c r="C1569" t="s">
        <v>1065</v>
      </c>
      <c r="D1569" t="s">
        <v>984</v>
      </c>
      <c r="E1569">
        <v>3062</v>
      </c>
      <c r="F1569" t="str">
        <f>IFERROR(INDEX(corres_pbs_variables!$A$1:$B$100,MATCH(tab_pbs[[#This Row],[libelle_produit]],corres_pbs_variables!$B$1:$B$100,0),1),"")</f>
        <v>sau_fibres</v>
      </c>
    </row>
    <row r="1570" spans="1:6" hidden="1" x14ac:dyDescent="0.25">
      <c r="A1570" t="s">
        <v>1124</v>
      </c>
      <c r="B1570" t="s">
        <v>1125</v>
      </c>
      <c r="C1570" t="s">
        <v>1065</v>
      </c>
      <c r="D1570" t="s">
        <v>985</v>
      </c>
      <c r="E1570">
        <v>2437</v>
      </c>
      <c r="F1570" t="str">
        <f>IFERROR(INDEX(corres_pbs_variables!$A$1:$B$100,MATCH(tab_pbs[[#This Row],[libelle_produit]],corres_pbs_variables!$B$1:$B$100,0),1),"")</f>
        <v>sau_fibres</v>
      </c>
    </row>
    <row r="1571" spans="1:6" hidden="1" x14ac:dyDescent="0.25">
      <c r="A1571" t="s">
        <v>1124</v>
      </c>
      <c r="B1571" t="s">
        <v>1125</v>
      </c>
      <c r="C1571" t="s">
        <v>1065</v>
      </c>
      <c r="D1571" t="s">
        <v>986</v>
      </c>
      <c r="E1571">
        <v>3637</v>
      </c>
      <c r="F1571" t="str">
        <f>IFERROR(INDEX(corres_pbs_variables!$A$1:$B$100,MATCH(tab_pbs[[#This Row],[libelle_produit]],corres_pbs_variables!$B$1:$B$100,0),1),"")</f>
        <v>sau_fibres</v>
      </c>
    </row>
    <row r="1572" spans="1:6" hidden="1" x14ac:dyDescent="0.25">
      <c r="A1572" t="s">
        <v>1124</v>
      </c>
      <c r="B1572" t="s">
        <v>1125</v>
      </c>
      <c r="C1572" t="s">
        <v>1065</v>
      </c>
      <c r="D1572" t="s">
        <v>987</v>
      </c>
      <c r="E1572">
        <v>2294</v>
      </c>
      <c r="F1572" t="str">
        <f>IFERROR(INDEX(corres_pbs_variables!$A$1:$B$100,MATCH(tab_pbs[[#This Row],[libelle_produit]],corres_pbs_variables!$B$1:$B$100,0),1),"")</f>
        <v>sau_fibres</v>
      </c>
    </row>
    <row r="1573" spans="1:6" hidden="1" x14ac:dyDescent="0.25">
      <c r="A1573" t="s">
        <v>1124</v>
      </c>
      <c r="B1573" t="s">
        <v>1125</v>
      </c>
      <c r="C1573" t="s">
        <v>1065</v>
      </c>
      <c r="D1573" t="s">
        <v>988</v>
      </c>
      <c r="E1573">
        <v>3072</v>
      </c>
      <c r="F1573" t="str">
        <f>IFERROR(INDEX(corres_pbs_variables!$A$1:$B$100,MATCH(tab_pbs[[#This Row],[libelle_produit]],corres_pbs_variables!$B$1:$B$100,0),1),"")</f>
        <v>sau_fibres</v>
      </c>
    </row>
    <row r="1574" spans="1:6" hidden="1" x14ac:dyDescent="0.25">
      <c r="A1574" t="s">
        <v>1124</v>
      </c>
      <c r="B1574" t="s">
        <v>1125</v>
      </c>
      <c r="C1574" t="s">
        <v>1065</v>
      </c>
      <c r="D1574" t="s">
        <v>989</v>
      </c>
      <c r="E1574">
        <v>2711</v>
      </c>
      <c r="F1574" t="str">
        <f>IFERROR(INDEX(corres_pbs_variables!$A$1:$B$100,MATCH(tab_pbs[[#This Row],[libelle_produit]],corres_pbs_variables!$B$1:$B$100,0),1),"")</f>
        <v>sau_fibres</v>
      </c>
    </row>
    <row r="1575" spans="1:6" hidden="1" x14ac:dyDescent="0.25">
      <c r="A1575" t="s">
        <v>1124</v>
      </c>
      <c r="B1575" t="s">
        <v>1125</v>
      </c>
      <c r="C1575" t="s">
        <v>1065</v>
      </c>
      <c r="D1575" t="s">
        <v>990</v>
      </c>
      <c r="E1575">
        <v>3159</v>
      </c>
      <c r="F1575" t="str">
        <f>IFERROR(INDEX(corres_pbs_variables!$A$1:$B$100,MATCH(tab_pbs[[#This Row],[libelle_produit]],corres_pbs_variables!$B$1:$B$100,0),1),"")</f>
        <v>sau_fibres</v>
      </c>
    </row>
    <row r="1576" spans="1:6" hidden="1" x14ac:dyDescent="0.25">
      <c r="A1576" t="s">
        <v>1124</v>
      </c>
      <c r="B1576" t="s">
        <v>1125</v>
      </c>
      <c r="C1576" t="s">
        <v>1065</v>
      </c>
      <c r="D1576" t="s">
        <v>991</v>
      </c>
      <c r="E1576">
        <v>2626</v>
      </c>
      <c r="F1576" t="str">
        <f>IFERROR(INDEX(corres_pbs_variables!$A$1:$B$100,MATCH(tab_pbs[[#This Row],[libelle_produit]],corres_pbs_variables!$B$1:$B$100,0),1),"")</f>
        <v>sau_fibres</v>
      </c>
    </row>
    <row r="1577" spans="1:6" hidden="1" x14ac:dyDescent="0.25">
      <c r="A1577" t="s">
        <v>1124</v>
      </c>
      <c r="B1577" t="s">
        <v>1125</v>
      </c>
      <c r="C1577" t="s">
        <v>1065</v>
      </c>
      <c r="D1577" t="s">
        <v>992</v>
      </c>
      <c r="E1577">
        <v>3165</v>
      </c>
      <c r="F1577" t="str">
        <f>IFERROR(INDEX(corres_pbs_variables!$A$1:$B$100,MATCH(tab_pbs[[#This Row],[libelle_produit]],corres_pbs_variables!$B$1:$B$100,0),1),"")</f>
        <v>sau_fibres</v>
      </c>
    </row>
    <row r="1578" spans="1:6" hidden="1" x14ac:dyDescent="0.25">
      <c r="A1578" t="s">
        <v>1124</v>
      </c>
      <c r="B1578" t="s">
        <v>1125</v>
      </c>
      <c r="C1578" t="s">
        <v>1065</v>
      </c>
      <c r="D1578" t="s">
        <v>993</v>
      </c>
      <c r="E1578">
        <v>3165</v>
      </c>
      <c r="F1578" t="str">
        <f>IFERROR(INDEX(corres_pbs_variables!$A$1:$B$100,MATCH(tab_pbs[[#This Row],[libelle_produit]],corres_pbs_variables!$B$1:$B$100,0),1),"")</f>
        <v>sau_fibres</v>
      </c>
    </row>
    <row r="1579" spans="1:6" hidden="1" x14ac:dyDescent="0.25">
      <c r="A1579" t="s">
        <v>1124</v>
      </c>
      <c r="B1579" t="s">
        <v>1125</v>
      </c>
      <c r="C1579" t="s">
        <v>1065</v>
      </c>
      <c r="D1579" t="s">
        <v>994</v>
      </c>
      <c r="E1579">
        <v>2811</v>
      </c>
      <c r="F1579" t="str">
        <f>IFERROR(INDEX(corres_pbs_variables!$A$1:$B$100,MATCH(tab_pbs[[#This Row],[libelle_produit]],corres_pbs_variables!$B$1:$B$100,0),1),"")</f>
        <v>sau_fibres</v>
      </c>
    </row>
    <row r="1580" spans="1:6" hidden="1" x14ac:dyDescent="0.25">
      <c r="A1580" t="s">
        <v>1124</v>
      </c>
      <c r="B1580" t="s">
        <v>1125</v>
      </c>
      <c r="C1580" t="s">
        <v>1065</v>
      </c>
      <c r="D1580" t="s">
        <v>995</v>
      </c>
      <c r="E1580">
        <v>3241</v>
      </c>
      <c r="F1580" t="str">
        <f>IFERROR(INDEX(corres_pbs_variables!$A$1:$B$100,MATCH(tab_pbs[[#This Row],[libelle_produit]],corres_pbs_variables!$B$1:$B$100,0),1),"")</f>
        <v>sau_fibres</v>
      </c>
    </row>
    <row r="1581" spans="1:6" hidden="1" x14ac:dyDescent="0.25">
      <c r="A1581" t="s">
        <v>1124</v>
      </c>
      <c r="B1581" t="s">
        <v>1125</v>
      </c>
      <c r="C1581" t="s">
        <v>1065</v>
      </c>
      <c r="D1581" t="s">
        <v>996</v>
      </c>
      <c r="E1581">
        <v>3165</v>
      </c>
      <c r="F1581" t="str">
        <f>IFERROR(INDEX(corres_pbs_variables!$A$1:$B$100,MATCH(tab_pbs[[#This Row],[libelle_produit]],corres_pbs_variables!$B$1:$B$100,0),1),"")</f>
        <v>sau_fibres</v>
      </c>
    </row>
    <row r="1582" spans="1:6" hidden="1" x14ac:dyDescent="0.25">
      <c r="A1582" t="s">
        <v>1124</v>
      </c>
      <c r="B1582" t="s">
        <v>1125</v>
      </c>
      <c r="C1582" t="s">
        <v>1065</v>
      </c>
      <c r="D1582" t="s">
        <v>997</v>
      </c>
      <c r="E1582">
        <v>3165</v>
      </c>
      <c r="F1582" t="str">
        <f>IFERROR(INDEX(corres_pbs_variables!$A$1:$B$100,MATCH(tab_pbs[[#This Row],[libelle_produit]],corres_pbs_variables!$B$1:$B$100,0),1),"")</f>
        <v>sau_fibres</v>
      </c>
    </row>
    <row r="1583" spans="1:6" hidden="1" x14ac:dyDescent="0.25">
      <c r="A1583" t="s">
        <v>1124</v>
      </c>
      <c r="B1583" t="s">
        <v>1125</v>
      </c>
      <c r="C1583" t="s">
        <v>1065</v>
      </c>
      <c r="D1583" t="s">
        <v>998</v>
      </c>
      <c r="E1583">
        <v>3165</v>
      </c>
      <c r="F1583" t="str">
        <f>IFERROR(INDEX(corres_pbs_variables!$A$1:$B$100,MATCH(tab_pbs[[#This Row],[libelle_produit]],corres_pbs_variables!$B$1:$B$100,0),1),"")</f>
        <v>sau_fibres</v>
      </c>
    </row>
    <row r="1584" spans="1:6" hidden="1" x14ac:dyDescent="0.25">
      <c r="A1584" t="s">
        <v>1124</v>
      </c>
      <c r="B1584" t="s">
        <v>1125</v>
      </c>
      <c r="C1584" t="s">
        <v>1065</v>
      </c>
      <c r="D1584" t="s">
        <v>999</v>
      </c>
      <c r="E1584">
        <v>3165</v>
      </c>
      <c r="F1584" t="str">
        <f>IFERROR(INDEX(corres_pbs_variables!$A$1:$B$100,MATCH(tab_pbs[[#This Row],[libelle_produit]],corres_pbs_variables!$B$1:$B$100,0),1),"")</f>
        <v>sau_fibres</v>
      </c>
    </row>
    <row r="1585" spans="1:6" hidden="1" x14ac:dyDescent="0.25">
      <c r="A1585" t="s">
        <v>1124</v>
      </c>
      <c r="B1585" t="s">
        <v>1125</v>
      </c>
      <c r="C1585" t="s">
        <v>1065</v>
      </c>
      <c r="D1585" t="s">
        <v>1000</v>
      </c>
      <c r="E1585">
        <v>3165</v>
      </c>
      <c r="F1585" t="str">
        <f>IFERROR(INDEX(corres_pbs_variables!$A$1:$B$100,MATCH(tab_pbs[[#This Row],[libelle_produit]],corres_pbs_variables!$B$1:$B$100,0),1),"")</f>
        <v>sau_fibres</v>
      </c>
    </row>
    <row r="1586" spans="1:6" hidden="1" x14ac:dyDescent="0.25">
      <c r="A1586" t="s">
        <v>1124</v>
      </c>
      <c r="B1586" t="s">
        <v>1125</v>
      </c>
      <c r="C1586" t="s">
        <v>1065</v>
      </c>
      <c r="D1586" t="s">
        <v>20</v>
      </c>
      <c r="E1586">
        <v>3165</v>
      </c>
      <c r="F1586" t="str">
        <f>IFERROR(INDEX(corres_pbs_variables!$A$1:$B$100,MATCH(tab_pbs[[#This Row],[libelle_produit]],corres_pbs_variables!$B$1:$B$100,0),1),"")</f>
        <v>sau_fibres</v>
      </c>
    </row>
    <row r="1587" spans="1:6" hidden="1" x14ac:dyDescent="0.25">
      <c r="A1587" t="s">
        <v>1124</v>
      </c>
      <c r="B1587" t="s">
        <v>1125</v>
      </c>
      <c r="C1587" t="s">
        <v>1065</v>
      </c>
      <c r="D1587" t="s">
        <v>1001</v>
      </c>
      <c r="E1587">
        <v>1216</v>
      </c>
      <c r="F1587" t="str">
        <f>IFERROR(INDEX(corres_pbs_variables!$A$1:$B$100,MATCH(tab_pbs[[#This Row],[libelle_produit]],corres_pbs_variables!$B$1:$B$100,0),1),"")</f>
        <v>sau_fibres</v>
      </c>
    </row>
    <row r="1588" spans="1:6" hidden="1" x14ac:dyDescent="0.25">
      <c r="A1588" t="s">
        <v>1124</v>
      </c>
      <c r="B1588" t="s">
        <v>1125</v>
      </c>
      <c r="C1588" t="s">
        <v>1065</v>
      </c>
      <c r="D1588" t="s">
        <v>1002</v>
      </c>
      <c r="E1588">
        <v>3165</v>
      </c>
      <c r="F1588" t="str">
        <f>IFERROR(INDEX(corres_pbs_variables!$A$1:$B$100,MATCH(tab_pbs[[#This Row],[libelle_produit]],corres_pbs_variables!$B$1:$B$100,0),1),"")</f>
        <v>sau_fibres</v>
      </c>
    </row>
    <row r="1589" spans="1:6" hidden="1" x14ac:dyDescent="0.25">
      <c r="A1589" t="s">
        <v>1124</v>
      </c>
      <c r="B1589" t="s">
        <v>1125</v>
      </c>
      <c r="C1589" t="s">
        <v>1065</v>
      </c>
      <c r="D1589" t="s">
        <v>1003</v>
      </c>
      <c r="E1589">
        <v>3165</v>
      </c>
      <c r="F1589" t="str">
        <f>IFERROR(INDEX(corres_pbs_variables!$A$1:$B$100,MATCH(tab_pbs[[#This Row],[libelle_produit]],corres_pbs_variables!$B$1:$B$100,0),1),"")</f>
        <v>sau_fibres</v>
      </c>
    </row>
    <row r="1590" spans="1:6" hidden="1" x14ac:dyDescent="0.25">
      <c r="A1590" t="s">
        <v>1124</v>
      </c>
      <c r="B1590" t="s">
        <v>1125</v>
      </c>
      <c r="C1590" t="s">
        <v>1065</v>
      </c>
      <c r="D1590" t="s">
        <v>1004</v>
      </c>
      <c r="E1590">
        <v>3165</v>
      </c>
      <c r="F1590" t="str">
        <f>IFERROR(INDEX(corres_pbs_variables!$A$1:$B$100,MATCH(tab_pbs[[#This Row],[libelle_produit]],corres_pbs_variables!$B$1:$B$100,0),1),"")</f>
        <v>sau_fibres</v>
      </c>
    </row>
    <row r="1591" spans="1:6" hidden="1" x14ac:dyDescent="0.25">
      <c r="A1591" t="s">
        <v>1124</v>
      </c>
      <c r="B1591" t="s">
        <v>1125</v>
      </c>
      <c r="C1591" t="s">
        <v>1065</v>
      </c>
      <c r="D1591" t="s">
        <v>1005</v>
      </c>
      <c r="E1591">
        <v>3165</v>
      </c>
      <c r="F1591" t="str">
        <f>IFERROR(INDEX(corres_pbs_variables!$A$1:$B$100,MATCH(tab_pbs[[#This Row],[libelle_produit]],corres_pbs_variables!$B$1:$B$100,0),1),"")</f>
        <v>sau_fibres</v>
      </c>
    </row>
    <row r="1592" spans="1:6" hidden="1" x14ac:dyDescent="0.25">
      <c r="A1592" t="s">
        <v>1124</v>
      </c>
      <c r="B1592" t="s">
        <v>1125</v>
      </c>
      <c r="C1592" t="s">
        <v>1065</v>
      </c>
      <c r="D1592" t="s">
        <v>1006</v>
      </c>
      <c r="E1592">
        <v>3165</v>
      </c>
      <c r="F1592" t="str">
        <f>IFERROR(INDEX(corres_pbs_variables!$A$1:$B$100,MATCH(tab_pbs[[#This Row],[libelle_produit]],corres_pbs_variables!$B$1:$B$100,0),1),"")</f>
        <v>sau_fibres</v>
      </c>
    </row>
    <row r="1593" spans="1:6" hidden="1" x14ac:dyDescent="0.25">
      <c r="A1593" t="s">
        <v>1124</v>
      </c>
      <c r="B1593" t="s">
        <v>1125</v>
      </c>
      <c r="C1593" t="s">
        <v>1065</v>
      </c>
      <c r="D1593" t="s">
        <v>1007</v>
      </c>
      <c r="E1593">
        <v>3165</v>
      </c>
      <c r="F1593" t="str">
        <f>IFERROR(INDEX(corres_pbs_variables!$A$1:$B$100,MATCH(tab_pbs[[#This Row],[libelle_produit]],corres_pbs_variables!$B$1:$B$100,0),1),"")</f>
        <v>sau_fibres</v>
      </c>
    </row>
    <row r="1594" spans="1:6" hidden="1" x14ac:dyDescent="0.25">
      <c r="A1594" t="s">
        <v>1124</v>
      </c>
      <c r="B1594" t="s">
        <v>1125</v>
      </c>
      <c r="C1594" t="s">
        <v>1065</v>
      </c>
      <c r="D1594" t="s">
        <v>1008</v>
      </c>
      <c r="E1594">
        <v>3165</v>
      </c>
      <c r="F1594" t="str">
        <f>IFERROR(INDEX(corres_pbs_variables!$A$1:$B$100,MATCH(tab_pbs[[#This Row],[libelle_produit]],corres_pbs_variables!$B$1:$B$100,0),1),"")</f>
        <v>sau_fibres</v>
      </c>
    </row>
    <row r="1595" spans="1:6" hidden="1" x14ac:dyDescent="0.25">
      <c r="A1595" t="s">
        <v>1126</v>
      </c>
      <c r="B1595" t="s">
        <v>1127</v>
      </c>
      <c r="C1595" t="s">
        <v>1065</v>
      </c>
      <c r="D1595" t="s">
        <v>983</v>
      </c>
      <c r="E1595">
        <v>9265</v>
      </c>
      <c r="F1595" t="str">
        <f>IFERROR(INDEX(corres_pbs_variables!$A$1:$B$100,MATCH(tab_pbs[[#This Row],[libelle_produit]],corres_pbs_variables!$B$1:$B$100,0),1),"")</f>
        <v>sau_tabac</v>
      </c>
    </row>
    <row r="1596" spans="1:6" hidden="1" x14ac:dyDescent="0.25">
      <c r="A1596" t="s">
        <v>1126</v>
      </c>
      <c r="B1596" t="s">
        <v>1127</v>
      </c>
      <c r="C1596" t="s">
        <v>1065</v>
      </c>
      <c r="D1596" t="s">
        <v>984</v>
      </c>
      <c r="E1596">
        <v>9265</v>
      </c>
      <c r="F1596" t="str">
        <f>IFERROR(INDEX(corres_pbs_variables!$A$1:$B$100,MATCH(tab_pbs[[#This Row],[libelle_produit]],corres_pbs_variables!$B$1:$B$100,0),1),"")</f>
        <v>sau_tabac</v>
      </c>
    </row>
    <row r="1597" spans="1:6" hidden="1" x14ac:dyDescent="0.25">
      <c r="A1597" t="s">
        <v>1126</v>
      </c>
      <c r="B1597" t="s">
        <v>1127</v>
      </c>
      <c r="C1597" t="s">
        <v>1065</v>
      </c>
      <c r="D1597" t="s">
        <v>985</v>
      </c>
      <c r="E1597">
        <v>9265</v>
      </c>
      <c r="F1597" t="str">
        <f>IFERROR(INDEX(corres_pbs_variables!$A$1:$B$100,MATCH(tab_pbs[[#This Row],[libelle_produit]],corres_pbs_variables!$B$1:$B$100,0),1),"")</f>
        <v>sau_tabac</v>
      </c>
    </row>
    <row r="1598" spans="1:6" hidden="1" x14ac:dyDescent="0.25">
      <c r="A1598" t="s">
        <v>1126</v>
      </c>
      <c r="B1598" t="s">
        <v>1127</v>
      </c>
      <c r="C1598" t="s">
        <v>1065</v>
      </c>
      <c r="D1598" t="s">
        <v>986</v>
      </c>
      <c r="E1598">
        <v>9265</v>
      </c>
      <c r="F1598" t="str">
        <f>IFERROR(INDEX(corres_pbs_variables!$A$1:$B$100,MATCH(tab_pbs[[#This Row],[libelle_produit]],corres_pbs_variables!$B$1:$B$100,0),1),"")</f>
        <v>sau_tabac</v>
      </c>
    </row>
    <row r="1599" spans="1:6" hidden="1" x14ac:dyDescent="0.25">
      <c r="A1599" t="s">
        <v>1126</v>
      </c>
      <c r="B1599" t="s">
        <v>1127</v>
      </c>
      <c r="C1599" t="s">
        <v>1065</v>
      </c>
      <c r="D1599" t="s">
        <v>987</v>
      </c>
      <c r="E1599">
        <v>9265</v>
      </c>
      <c r="F1599" t="str">
        <f>IFERROR(INDEX(corres_pbs_variables!$A$1:$B$100,MATCH(tab_pbs[[#This Row],[libelle_produit]],corres_pbs_variables!$B$1:$B$100,0),1),"")</f>
        <v>sau_tabac</v>
      </c>
    </row>
    <row r="1600" spans="1:6" hidden="1" x14ac:dyDescent="0.25">
      <c r="A1600" t="s">
        <v>1126</v>
      </c>
      <c r="B1600" t="s">
        <v>1127</v>
      </c>
      <c r="C1600" t="s">
        <v>1065</v>
      </c>
      <c r="D1600" t="s">
        <v>988</v>
      </c>
      <c r="E1600">
        <v>9265</v>
      </c>
      <c r="F1600" t="str">
        <f>IFERROR(INDEX(corres_pbs_variables!$A$1:$B$100,MATCH(tab_pbs[[#This Row],[libelle_produit]],corres_pbs_variables!$B$1:$B$100,0),1),"")</f>
        <v>sau_tabac</v>
      </c>
    </row>
    <row r="1601" spans="1:6" hidden="1" x14ac:dyDescent="0.25">
      <c r="A1601" t="s">
        <v>1126</v>
      </c>
      <c r="B1601" t="s">
        <v>1127</v>
      </c>
      <c r="C1601" t="s">
        <v>1065</v>
      </c>
      <c r="D1601" t="s">
        <v>989</v>
      </c>
      <c r="E1601">
        <v>9265</v>
      </c>
      <c r="F1601" t="str">
        <f>IFERROR(INDEX(corres_pbs_variables!$A$1:$B$100,MATCH(tab_pbs[[#This Row],[libelle_produit]],corres_pbs_variables!$B$1:$B$100,0),1),"")</f>
        <v>sau_tabac</v>
      </c>
    </row>
    <row r="1602" spans="1:6" hidden="1" x14ac:dyDescent="0.25">
      <c r="A1602" t="s">
        <v>1126</v>
      </c>
      <c r="B1602" t="s">
        <v>1127</v>
      </c>
      <c r="C1602" t="s">
        <v>1065</v>
      </c>
      <c r="D1602" t="s">
        <v>990</v>
      </c>
      <c r="E1602">
        <v>9265</v>
      </c>
      <c r="F1602" t="str">
        <f>IFERROR(INDEX(corres_pbs_variables!$A$1:$B$100,MATCH(tab_pbs[[#This Row],[libelle_produit]],corres_pbs_variables!$B$1:$B$100,0),1),"")</f>
        <v>sau_tabac</v>
      </c>
    </row>
    <row r="1603" spans="1:6" hidden="1" x14ac:dyDescent="0.25">
      <c r="A1603" t="s">
        <v>1126</v>
      </c>
      <c r="B1603" t="s">
        <v>1127</v>
      </c>
      <c r="C1603" t="s">
        <v>1065</v>
      </c>
      <c r="D1603" t="s">
        <v>991</v>
      </c>
      <c r="E1603">
        <v>9265</v>
      </c>
      <c r="F1603" t="str">
        <f>IFERROR(INDEX(corres_pbs_variables!$A$1:$B$100,MATCH(tab_pbs[[#This Row],[libelle_produit]],corres_pbs_variables!$B$1:$B$100,0),1),"")</f>
        <v>sau_tabac</v>
      </c>
    </row>
    <row r="1604" spans="1:6" hidden="1" x14ac:dyDescent="0.25">
      <c r="A1604" t="s">
        <v>1126</v>
      </c>
      <c r="B1604" t="s">
        <v>1127</v>
      </c>
      <c r="C1604" t="s">
        <v>1065</v>
      </c>
      <c r="D1604" t="s">
        <v>992</v>
      </c>
      <c r="E1604">
        <v>9265</v>
      </c>
      <c r="F1604" t="str">
        <f>IFERROR(INDEX(corres_pbs_variables!$A$1:$B$100,MATCH(tab_pbs[[#This Row],[libelle_produit]],corres_pbs_variables!$B$1:$B$100,0),1),"")</f>
        <v>sau_tabac</v>
      </c>
    </row>
    <row r="1605" spans="1:6" hidden="1" x14ac:dyDescent="0.25">
      <c r="A1605" t="s">
        <v>1126</v>
      </c>
      <c r="B1605" t="s">
        <v>1127</v>
      </c>
      <c r="C1605" t="s">
        <v>1065</v>
      </c>
      <c r="D1605" t="s">
        <v>993</v>
      </c>
      <c r="E1605">
        <v>9265</v>
      </c>
      <c r="F1605" t="str">
        <f>IFERROR(INDEX(corres_pbs_variables!$A$1:$B$100,MATCH(tab_pbs[[#This Row],[libelle_produit]],corres_pbs_variables!$B$1:$B$100,0),1),"")</f>
        <v>sau_tabac</v>
      </c>
    </row>
    <row r="1606" spans="1:6" hidden="1" x14ac:dyDescent="0.25">
      <c r="A1606" t="s">
        <v>1126</v>
      </c>
      <c r="B1606" t="s">
        <v>1127</v>
      </c>
      <c r="C1606" t="s">
        <v>1065</v>
      </c>
      <c r="D1606" t="s">
        <v>994</v>
      </c>
      <c r="E1606">
        <v>9265</v>
      </c>
      <c r="F1606" t="str">
        <f>IFERROR(INDEX(corres_pbs_variables!$A$1:$B$100,MATCH(tab_pbs[[#This Row],[libelle_produit]],corres_pbs_variables!$B$1:$B$100,0),1),"")</f>
        <v>sau_tabac</v>
      </c>
    </row>
    <row r="1607" spans="1:6" hidden="1" x14ac:dyDescent="0.25">
      <c r="A1607" t="s">
        <v>1126</v>
      </c>
      <c r="B1607" t="s">
        <v>1127</v>
      </c>
      <c r="C1607" t="s">
        <v>1065</v>
      </c>
      <c r="D1607" t="s">
        <v>995</v>
      </c>
      <c r="E1607">
        <v>9265</v>
      </c>
      <c r="F1607" t="str">
        <f>IFERROR(INDEX(corres_pbs_variables!$A$1:$B$100,MATCH(tab_pbs[[#This Row],[libelle_produit]],corres_pbs_variables!$B$1:$B$100,0),1),"")</f>
        <v>sau_tabac</v>
      </c>
    </row>
    <row r="1608" spans="1:6" hidden="1" x14ac:dyDescent="0.25">
      <c r="A1608" t="s">
        <v>1126</v>
      </c>
      <c r="B1608" t="s">
        <v>1127</v>
      </c>
      <c r="C1608" t="s">
        <v>1065</v>
      </c>
      <c r="D1608" t="s">
        <v>996</v>
      </c>
      <c r="E1608">
        <v>9474</v>
      </c>
      <c r="F1608" t="str">
        <f>IFERROR(INDEX(corres_pbs_variables!$A$1:$B$100,MATCH(tab_pbs[[#This Row],[libelle_produit]],corres_pbs_variables!$B$1:$B$100,0),1),"")</f>
        <v>sau_tabac</v>
      </c>
    </row>
    <row r="1609" spans="1:6" hidden="1" x14ac:dyDescent="0.25">
      <c r="A1609" t="s">
        <v>1126</v>
      </c>
      <c r="B1609" t="s">
        <v>1127</v>
      </c>
      <c r="C1609" t="s">
        <v>1065</v>
      </c>
      <c r="D1609" t="s">
        <v>997</v>
      </c>
      <c r="E1609">
        <v>10219</v>
      </c>
      <c r="F1609" t="str">
        <f>IFERROR(INDEX(corres_pbs_variables!$A$1:$B$100,MATCH(tab_pbs[[#This Row],[libelle_produit]],corres_pbs_variables!$B$1:$B$100,0),1),"")</f>
        <v>sau_tabac</v>
      </c>
    </row>
    <row r="1610" spans="1:6" hidden="1" x14ac:dyDescent="0.25">
      <c r="A1610" t="s">
        <v>1126</v>
      </c>
      <c r="B1610" t="s">
        <v>1127</v>
      </c>
      <c r="C1610" t="s">
        <v>1065</v>
      </c>
      <c r="D1610" t="s">
        <v>998</v>
      </c>
      <c r="E1610">
        <v>8828</v>
      </c>
      <c r="F1610" t="str">
        <f>IFERROR(INDEX(corres_pbs_variables!$A$1:$B$100,MATCH(tab_pbs[[#This Row],[libelle_produit]],corres_pbs_variables!$B$1:$B$100,0),1),"")</f>
        <v>sau_tabac</v>
      </c>
    </row>
    <row r="1611" spans="1:6" hidden="1" x14ac:dyDescent="0.25">
      <c r="A1611" t="s">
        <v>1126</v>
      </c>
      <c r="B1611" t="s">
        <v>1127</v>
      </c>
      <c r="C1611" t="s">
        <v>1065</v>
      </c>
      <c r="D1611" t="s">
        <v>999</v>
      </c>
      <c r="E1611">
        <v>8417</v>
      </c>
      <c r="F1611" t="str">
        <f>IFERROR(INDEX(corres_pbs_variables!$A$1:$B$100,MATCH(tab_pbs[[#This Row],[libelle_produit]],corres_pbs_variables!$B$1:$B$100,0),1),"")</f>
        <v>sau_tabac</v>
      </c>
    </row>
    <row r="1612" spans="1:6" hidden="1" x14ac:dyDescent="0.25">
      <c r="A1612" t="s">
        <v>1126</v>
      </c>
      <c r="B1612" t="s">
        <v>1127</v>
      </c>
      <c r="C1612" t="s">
        <v>1065</v>
      </c>
      <c r="D1612" t="s">
        <v>1000</v>
      </c>
      <c r="E1612">
        <v>11537</v>
      </c>
      <c r="F1612" t="str">
        <f>IFERROR(INDEX(corres_pbs_variables!$A$1:$B$100,MATCH(tab_pbs[[#This Row],[libelle_produit]],corres_pbs_variables!$B$1:$B$100,0),1),"")</f>
        <v>sau_tabac</v>
      </c>
    </row>
    <row r="1613" spans="1:6" hidden="1" x14ac:dyDescent="0.25">
      <c r="A1613" t="s">
        <v>1126</v>
      </c>
      <c r="B1613" t="s">
        <v>1127</v>
      </c>
      <c r="C1613" t="s">
        <v>1065</v>
      </c>
      <c r="D1613" t="s">
        <v>20</v>
      </c>
      <c r="E1613">
        <v>11537</v>
      </c>
      <c r="F1613" t="str">
        <f>IFERROR(INDEX(corres_pbs_variables!$A$1:$B$100,MATCH(tab_pbs[[#This Row],[libelle_produit]],corres_pbs_variables!$B$1:$B$100,0),1),"")</f>
        <v>sau_tabac</v>
      </c>
    </row>
    <row r="1614" spans="1:6" hidden="1" x14ac:dyDescent="0.25">
      <c r="A1614" t="s">
        <v>1126</v>
      </c>
      <c r="B1614" t="s">
        <v>1127</v>
      </c>
      <c r="C1614" t="s">
        <v>1065</v>
      </c>
      <c r="D1614" t="s">
        <v>1001</v>
      </c>
      <c r="E1614">
        <v>10219</v>
      </c>
      <c r="F1614" t="str">
        <f>IFERROR(INDEX(corres_pbs_variables!$A$1:$B$100,MATCH(tab_pbs[[#This Row],[libelle_produit]],corres_pbs_variables!$B$1:$B$100,0),1),"")</f>
        <v>sau_tabac</v>
      </c>
    </row>
    <row r="1615" spans="1:6" hidden="1" x14ac:dyDescent="0.25">
      <c r="A1615" t="s">
        <v>1126</v>
      </c>
      <c r="B1615" t="s">
        <v>1127</v>
      </c>
      <c r="C1615" t="s">
        <v>1065</v>
      </c>
      <c r="D1615" t="s">
        <v>1002</v>
      </c>
      <c r="E1615">
        <v>10219</v>
      </c>
      <c r="F1615" t="str">
        <f>IFERROR(INDEX(corres_pbs_variables!$A$1:$B$100,MATCH(tab_pbs[[#This Row],[libelle_produit]],corres_pbs_variables!$B$1:$B$100,0),1),"")</f>
        <v>sau_tabac</v>
      </c>
    </row>
    <row r="1616" spans="1:6" hidden="1" x14ac:dyDescent="0.25">
      <c r="A1616" t="s">
        <v>1126</v>
      </c>
      <c r="B1616" t="s">
        <v>1127</v>
      </c>
      <c r="C1616" t="s">
        <v>1065</v>
      </c>
      <c r="D1616" t="s">
        <v>1003</v>
      </c>
      <c r="E1616">
        <v>10219</v>
      </c>
      <c r="F1616" t="str">
        <f>IFERROR(INDEX(corres_pbs_variables!$A$1:$B$100,MATCH(tab_pbs[[#This Row],[libelle_produit]],corres_pbs_variables!$B$1:$B$100,0),1),"")</f>
        <v>sau_tabac</v>
      </c>
    </row>
    <row r="1617" spans="1:6" hidden="1" x14ac:dyDescent="0.25">
      <c r="A1617" t="s">
        <v>1126</v>
      </c>
      <c r="B1617" t="s">
        <v>1127</v>
      </c>
      <c r="C1617" t="s">
        <v>1065</v>
      </c>
      <c r="D1617" t="s">
        <v>1004</v>
      </c>
      <c r="E1617">
        <v>11156</v>
      </c>
      <c r="F1617" t="str">
        <f>IFERROR(INDEX(corres_pbs_variables!$A$1:$B$100,MATCH(tab_pbs[[#This Row],[libelle_produit]],corres_pbs_variables!$B$1:$B$100,0),1),"")</f>
        <v>sau_tabac</v>
      </c>
    </row>
    <row r="1618" spans="1:6" hidden="1" x14ac:dyDescent="0.25">
      <c r="A1618" t="s">
        <v>1126</v>
      </c>
      <c r="B1618" t="s">
        <v>1127</v>
      </c>
      <c r="C1618" t="s">
        <v>1065</v>
      </c>
      <c r="D1618" t="s">
        <v>1005</v>
      </c>
      <c r="E1618">
        <v>11156</v>
      </c>
      <c r="F1618" t="str">
        <f>IFERROR(INDEX(corres_pbs_variables!$A$1:$B$100,MATCH(tab_pbs[[#This Row],[libelle_produit]],corres_pbs_variables!$B$1:$B$100,0),1),"")</f>
        <v>sau_tabac</v>
      </c>
    </row>
    <row r="1619" spans="1:6" hidden="1" x14ac:dyDescent="0.25">
      <c r="A1619" t="s">
        <v>1126</v>
      </c>
      <c r="B1619" t="s">
        <v>1127</v>
      </c>
      <c r="C1619" t="s">
        <v>1065</v>
      </c>
      <c r="D1619" t="s">
        <v>1006</v>
      </c>
      <c r="E1619">
        <v>11156</v>
      </c>
      <c r="F1619" t="str">
        <f>IFERROR(INDEX(corres_pbs_variables!$A$1:$B$100,MATCH(tab_pbs[[#This Row],[libelle_produit]],corres_pbs_variables!$B$1:$B$100,0),1),"")</f>
        <v>sau_tabac</v>
      </c>
    </row>
    <row r="1620" spans="1:6" hidden="1" x14ac:dyDescent="0.25">
      <c r="A1620" t="s">
        <v>1126</v>
      </c>
      <c r="B1620" t="s">
        <v>1127</v>
      </c>
      <c r="C1620" t="s">
        <v>1065</v>
      </c>
      <c r="D1620" t="s">
        <v>1007</v>
      </c>
      <c r="E1620">
        <v>11156</v>
      </c>
      <c r="F1620" t="str">
        <f>IFERROR(INDEX(corres_pbs_variables!$A$1:$B$100,MATCH(tab_pbs[[#This Row],[libelle_produit]],corres_pbs_variables!$B$1:$B$100,0),1),"")</f>
        <v>sau_tabac</v>
      </c>
    </row>
    <row r="1621" spans="1:6" hidden="1" x14ac:dyDescent="0.25">
      <c r="A1621" t="s">
        <v>1126</v>
      </c>
      <c r="B1621" t="s">
        <v>1127</v>
      </c>
      <c r="C1621" t="s">
        <v>1065</v>
      </c>
      <c r="D1621" t="s">
        <v>1008</v>
      </c>
      <c r="E1621">
        <v>11156</v>
      </c>
      <c r="F1621" t="str">
        <f>IFERROR(INDEX(corres_pbs_variables!$A$1:$B$100,MATCH(tab_pbs[[#This Row],[libelle_produit]],corres_pbs_variables!$B$1:$B$100,0),1),"")</f>
        <v>sau_tabac</v>
      </c>
    </row>
    <row r="1622" spans="1:6" hidden="1" x14ac:dyDescent="0.25">
      <c r="A1622" t="s">
        <v>1128</v>
      </c>
      <c r="B1622" t="s">
        <v>1129</v>
      </c>
      <c r="C1622" t="s">
        <v>1065</v>
      </c>
      <c r="D1622" t="s">
        <v>983</v>
      </c>
      <c r="E1622">
        <v>9350</v>
      </c>
      <c r="F1622" t="str">
        <f>IFERROR(INDEX(corres_pbs_variables!$A$1:$B$100,MATCH(tab_pbs[[#This Row],[libelle_produit]],corres_pbs_variables!$B$1:$B$100,0),1),"")</f>
        <v>sau_houblon</v>
      </c>
    </row>
    <row r="1623" spans="1:6" hidden="1" x14ac:dyDescent="0.25">
      <c r="A1623" t="s">
        <v>1128</v>
      </c>
      <c r="B1623" t="s">
        <v>1129</v>
      </c>
      <c r="C1623" t="s">
        <v>1065</v>
      </c>
      <c r="D1623" t="s">
        <v>984</v>
      </c>
      <c r="E1623">
        <v>9350</v>
      </c>
      <c r="F1623" t="str">
        <f>IFERROR(INDEX(corres_pbs_variables!$A$1:$B$100,MATCH(tab_pbs[[#This Row],[libelle_produit]],corres_pbs_variables!$B$1:$B$100,0),1),"")</f>
        <v>sau_houblon</v>
      </c>
    </row>
    <row r="1624" spans="1:6" hidden="1" x14ac:dyDescent="0.25">
      <c r="A1624" t="s">
        <v>1128</v>
      </c>
      <c r="B1624" t="s">
        <v>1129</v>
      </c>
      <c r="C1624" t="s">
        <v>1065</v>
      </c>
      <c r="D1624" t="s">
        <v>985</v>
      </c>
      <c r="E1624">
        <v>9350</v>
      </c>
      <c r="F1624" t="str">
        <f>IFERROR(INDEX(corres_pbs_variables!$A$1:$B$100,MATCH(tab_pbs[[#This Row],[libelle_produit]],corres_pbs_variables!$B$1:$B$100,0),1),"")</f>
        <v>sau_houblon</v>
      </c>
    </row>
    <row r="1625" spans="1:6" hidden="1" x14ac:dyDescent="0.25">
      <c r="A1625" t="s">
        <v>1128</v>
      </c>
      <c r="B1625" t="s">
        <v>1129</v>
      </c>
      <c r="C1625" t="s">
        <v>1065</v>
      </c>
      <c r="D1625" t="s">
        <v>986</v>
      </c>
      <c r="E1625">
        <v>9350</v>
      </c>
      <c r="F1625" t="str">
        <f>IFERROR(INDEX(corres_pbs_variables!$A$1:$B$100,MATCH(tab_pbs[[#This Row],[libelle_produit]],corres_pbs_variables!$B$1:$B$100,0),1),"")</f>
        <v>sau_houblon</v>
      </c>
    </row>
    <row r="1626" spans="1:6" hidden="1" x14ac:dyDescent="0.25">
      <c r="A1626" t="s">
        <v>1128</v>
      </c>
      <c r="B1626" t="s">
        <v>1129</v>
      </c>
      <c r="C1626" t="s">
        <v>1065</v>
      </c>
      <c r="D1626" t="s">
        <v>987</v>
      </c>
      <c r="E1626">
        <v>9350</v>
      </c>
      <c r="F1626" t="str">
        <f>IFERROR(INDEX(corres_pbs_variables!$A$1:$B$100,MATCH(tab_pbs[[#This Row],[libelle_produit]],corres_pbs_variables!$B$1:$B$100,0),1),"")</f>
        <v>sau_houblon</v>
      </c>
    </row>
    <row r="1627" spans="1:6" hidden="1" x14ac:dyDescent="0.25">
      <c r="A1627" t="s">
        <v>1128</v>
      </c>
      <c r="B1627" t="s">
        <v>1129</v>
      </c>
      <c r="C1627" t="s">
        <v>1065</v>
      </c>
      <c r="D1627" t="s">
        <v>988</v>
      </c>
      <c r="E1627">
        <v>9350</v>
      </c>
      <c r="F1627" t="str">
        <f>IFERROR(INDEX(corres_pbs_variables!$A$1:$B$100,MATCH(tab_pbs[[#This Row],[libelle_produit]],corres_pbs_variables!$B$1:$B$100,0),1),"")</f>
        <v>sau_houblon</v>
      </c>
    </row>
    <row r="1628" spans="1:6" hidden="1" x14ac:dyDescent="0.25">
      <c r="A1628" t="s">
        <v>1128</v>
      </c>
      <c r="B1628" t="s">
        <v>1129</v>
      </c>
      <c r="C1628" t="s">
        <v>1065</v>
      </c>
      <c r="D1628" t="s">
        <v>989</v>
      </c>
      <c r="E1628">
        <v>9350</v>
      </c>
      <c r="F1628" t="str">
        <f>IFERROR(INDEX(corres_pbs_variables!$A$1:$B$100,MATCH(tab_pbs[[#This Row],[libelle_produit]],corres_pbs_variables!$B$1:$B$100,0),1),"")</f>
        <v>sau_houblon</v>
      </c>
    </row>
    <row r="1629" spans="1:6" hidden="1" x14ac:dyDescent="0.25">
      <c r="A1629" t="s">
        <v>1128</v>
      </c>
      <c r="B1629" t="s">
        <v>1129</v>
      </c>
      <c r="C1629" t="s">
        <v>1065</v>
      </c>
      <c r="D1629" t="s">
        <v>990</v>
      </c>
      <c r="E1629">
        <v>9350</v>
      </c>
      <c r="F1629" t="str">
        <f>IFERROR(INDEX(corres_pbs_variables!$A$1:$B$100,MATCH(tab_pbs[[#This Row],[libelle_produit]],corres_pbs_variables!$B$1:$B$100,0),1),"")</f>
        <v>sau_houblon</v>
      </c>
    </row>
    <row r="1630" spans="1:6" hidden="1" x14ac:dyDescent="0.25">
      <c r="A1630" t="s">
        <v>1128</v>
      </c>
      <c r="B1630" t="s">
        <v>1129</v>
      </c>
      <c r="C1630" t="s">
        <v>1065</v>
      </c>
      <c r="D1630" t="s">
        <v>991</v>
      </c>
      <c r="E1630">
        <v>9350</v>
      </c>
      <c r="F1630" t="str">
        <f>IFERROR(INDEX(corres_pbs_variables!$A$1:$B$100,MATCH(tab_pbs[[#This Row],[libelle_produit]],corres_pbs_variables!$B$1:$B$100,0),1),"")</f>
        <v>sau_houblon</v>
      </c>
    </row>
    <row r="1631" spans="1:6" hidden="1" x14ac:dyDescent="0.25">
      <c r="A1631" t="s">
        <v>1128</v>
      </c>
      <c r="B1631" t="s">
        <v>1129</v>
      </c>
      <c r="C1631" t="s">
        <v>1065</v>
      </c>
      <c r="D1631" t="s">
        <v>992</v>
      </c>
      <c r="E1631">
        <v>9350</v>
      </c>
      <c r="F1631" t="str">
        <f>IFERROR(INDEX(corres_pbs_variables!$A$1:$B$100,MATCH(tab_pbs[[#This Row],[libelle_produit]],corres_pbs_variables!$B$1:$B$100,0),1),"")</f>
        <v>sau_houblon</v>
      </c>
    </row>
    <row r="1632" spans="1:6" hidden="1" x14ac:dyDescent="0.25">
      <c r="A1632" t="s">
        <v>1128</v>
      </c>
      <c r="B1632" t="s">
        <v>1129</v>
      </c>
      <c r="C1632" t="s">
        <v>1065</v>
      </c>
      <c r="D1632" t="s">
        <v>993</v>
      </c>
      <c r="E1632">
        <v>9350</v>
      </c>
      <c r="F1632" t="str">
        <f>IFERROR(INDEX(corres_pbs_variables!$A$1:$B$100,MATCH(tab_pbs[[#This Row],[libelle_produit]],corres_pbs_variables!$B$1:$B$100,0),1),"")</f>
        <v>sau_houblon</v>
      </c>
    </row>
    <row r="1633" spans="1:6" hidden="1" x14ac:dyDescent="0.25">
      <c r="A1633" t="s">
        <v>1128</v>
      </c>
      <c r="B1633" t="s">
        <v>1129</v>
      </c>
      <c r="C1633" t="s">
        <v>1065</v>
      </c>
      <c r="D1633" t="s">
        <v>994</v>
      </c>
      <c r="E1633">
        <v>9350</v>
      </c>
      <c r="F1633" t="str">
        <f>IFERROR(INDEX(corres_pbs_variables!$A$1:$B$100,MATCH(tab_pbs[[#This Row],[libelle_produit]],corres_pbs_variables!$B$1:$B$100,0),1),"")</f>
        <v>sau_houblon</v>
      </c>
    </row>
    <row r="1634" spans="1:6" hidden="1" x14ac:dyDescent="0.25">
      <c r="A1634" t="s">
        <v>1128</v>
      </c>
      <c r="B1634" t="s">
        <v>1129</v>
      </c>
      <c r="C1634" t="s">
        <v>1065</v>
      </c>
      <c r="D1634" t="s">
        <v>995</v>
      </c>
      <c r="E1634">
        <v>9350</v>
      </c>
      <c r="F1634" t="str">
        <f>IFERROR(INDEX(corres_pbs_variables!$A$1:$B$100,MATCH(tab_pbs[[#This Row],[libelle_produit]],corres_pbs_variables!$B$1:$B$100,0),1),"")</f>
        <v>sau_houblon</v>
      </c>
    </row>
    <row r="1635" spans="1:6" hidden="1" x14ac:dyDescent="0.25">
      <c r="A1635" t="s">
        <v>1128</v>
      </c>
      <c r="B1635" t="s">
        <v>1129</v>
      </c>
      <c r="C1635" t="s">
        <v>1065</v>
      </c>
      <c r="D1635" t="s">
        <v>996</v>
      </c>
      <c r="E1635">
        <v>9350</v>
      </c>
      <c r="F1635" t="str">
        <f>IFERROR(INDEX(corres_pbs_variables!$A$1:$B$100,MATCH(tab_pbs[[#This Row],[libelle_produit]],corres_pbs_variables!$B$1:$B$100,0),1),"")</f>
        <v>sau_houblon</v>
      </c>
    </row>
    <row r="1636" spans="1:6" hidden="1" x14ac:dyDescent="0.25">
      <c r="A1636" t="s">
        <v>1128</v>
      </c>
      <c r="B1636" t="s">
        <v>1129</v>
      </c>
      <c r="C1636" t="s">
        <v>1065</v>
      </c>
      <c r="D1636" t="s">
        <v>997</v>
      </c>
      <c r="E1636">
        <v>9350</v>
      </c>
      <c r="F1636" t="str">
        <f>IFERROR(INDEX(corres_pbs_variables!$A$1:$B$100,MATCH(tab_pbs[[#This Row],[libelle_produit]],corres_pbs_variables!$B$1:$B$100,0),1),"")</f>
        <v>sau_houblon</v>
      </c>
    </row>
    <row r="1637" spans="1:6" hidden="1" x14ac:dyDescent="0.25">
      <c r="A1637" t="s">
        <v>1128</v>
      </c>
      <c r="B1637" t="s">
        <v>1129</v>
      </c>
      <c r="C1637" t="s">
        <v>1065</v>
      </c>
      <c r="D1637" t="s">
        <v>998</v>
      </c>
      <c r="E1637">
        <v>9350</v>
      </c>
      <c r="F1637" t="str">
        <f>IFERROR(INDEX(corres_pbs_variables!$A$1:$B$100,MATCH(tab_pbs[[#This Row],[libelle_produit]],corres_pbs_variables!$B$1:$B$100,0),1),"")</f>
        <v>sau_houblon</v>
      </c>
    </row>
    <row r="1638" spans="1:6" hidden="1" x14ac:dyDescent="0.25">
      <c r="A1638" t="s">
        <v>1128</v>
      </c>
      <c r="B1638" t="s">
        <v>1129</v>
      </c>
      <c r="C1638" t="s">
        <v>1065</v>
      </c>
      <c r="D1638" t="s">
        <v>999</v>
      </c>
      <c r="E1638">
        <v>9350</v>
      </c>
      <c r="F1638" t="str">
        <f>IFERROR(INDEX(corres_pbs_variables!$A$1:$B$100,MATCH(tab_pbs[[#This Row],[libelle_produit]],corres_pbs_variables!$B$1:$B$100,0),1),"")</f>
        <v>sau_houblon</v>
      </c>
    </row>
    <row r="1639" spans="1:6" hidden="1" x14ac:dyDescent="0.25">
      <c r="A1639" t="s">
        <v>1128</v>
      </c>
      <c r="B1639" t="s">
        <v>1129</v>
      </c>
      <c r="C1639" t="s">
        <v>1065</v>
      </c>
      <c r="D1639" t="s">
        <v>1000</v>
      </c>
      <c r="E1639">
        <v>9350</v>
      </c>
      <c r="F1639" t="str">
        <f>IFERROR(INDEX(corres_pbs_variables!$A$1:$B$100,MATCH(tab_pbs[[#This Row],[libelle_produit]],corres_pbs_variables!$B$1:$B$100,0),1),"")</f>
        <v>sau_houblon</v>
      </c>
    </row>
    <row r="1640" spans="1:6" hidden="1" x14ac:dyDescent="0.25">
      <c r="A1640" t="s">
        <v>1128</v>
      </c>
      <c r="B1640" t="s">
        <v>1129</v>
      </c>
      <c r="C1640" t="s">
        <v>1065</v>
      </c>
      <c r="D1640" t="s">
        <v>20</v>
      </c>
      <c r="E1640">
        <v>9350</v>
      </c>
      <c r="F1640" t="str">
        <f>IFERROR(INDEX(corres_pbs_variables!$A$1:$B$100,MATCH(tab_pbs[[#This Row],[libelle_produit]],corres_pbs_variables!$B$1:$B$100,0),1),"")</f>
        <v>sau_houblon</v>
      </c>
    </row>
    <row r="1641" spans="1:6" hidden="1" x14ac:dyDescent="0.25">
      <c r="A1641" t="s">
        <v>1128</v>
      </c>
      <c r="B1641" t="s">
        <v>1129</v>
      </c>
      <c r="C1641" t="s">
        <v>1065</v>
      </c>
      <c r="D1641" t="s">
        <v>1001</v>
      </c>
      <c r="E1641">
        <v>9350</v>
      </c>
      <c r="F1641" t="str">
        <f>IFERROR(INDEX(corres_pbs_variables!$A$1:$B$100,MATCH(tab_pbs[[#This Row],[libelle_produit]],corres_pbs_variables!$B$1:$B$100,0),1),"")</f>
        <v>sau_houblon</v>
      </c>
    </row>
    <row r="1642" spans="1:6" hidden="1" x14ac:dyDescent="0.25">
      <c r="A1642" t="s">
        <v>1128</v>
      </c>
      <c r="B1642" t="s">
        <v>1129</v>
      </c>
      <c r="C1642" t="s">
        <v>1065</v>
      </c>
      <c r="D1642" t="s">
        <v>1002</v>
      </c>
      <c r="E1642">
        <v>9350</v>
      </c>
      <c r="F1642" t="str">
        <f>IFERROR(INDEX(corres_pbs_variables!$A$1:$B$100,MATCH(tab_pbs[[#This Row],[libelle_produit]],corres_pbs_variables!$B$1:$B$100,0),1),"")</f>
        <v>sau_houblon</v>
      </c>
    </row>
    <row r="1643" spans="1:6" hidden="1" x14ac:dyDescent="0.25">
      <c r="A1643" t="s">
        <v>1128</v>
      </c>
      <c r="B1643" t="s">
        <v>1129</v>
      </c>
      <c r="C1643" t="s">
        <v>1065</v>
      </c>
      <c r="D1643" t="s">
        <v>1003</v>
      </c>
      <c r="E1643">
        <v>9350</v>
      </c>
      <c r="F1643" t="str">
        <f>IFERROR(INDEX(corres_pbs_variables!$A$1:$B$100,MATCH(tab_pbs[[#This Row],[libelle_produit]],corres_pbs_variables!$B$1:$B$100,0),1),"")</f>
        <v>sau_houblon</v>
      </c>
    </row>
    <row r="1644" spans="1:6" hidden="1" x14ac:dyDescent="0.25">
      <c r="A1644" t="s">
        <v>1128</v>
      </c>
      <c r="B1644" t="s">
        <v>1129</v>
      </c>
      <c r="C1644" t="s">
        <v>1065</v>
      </c>
      <c r="D1644" t="s">
        <v>1004</v>
      </c>
      <c r="E1644">
        <v>9350</v>
      </c>
      <c r="F1644" t="str">
        <f>IFERROR(INDEX(corres_pbs_variables!$A$1:$B$100,MATCH(tab_pbs[[#This Row],[libelle_produit]],corres_pbs_variables!$B$1:$B$100,0),1),"")</f>
        <v>sau_houblon</v>
      </c>
    </row>
    <row r="1645" spans="1:6" hidden="1" x14ac:dyDescent="0.25">
      <c r="A1645" t="s">
        <v>1128</v>
      </c>
      <c r="B1645" t="s">
        <v>1129</v>
      </c>
      <c r="C1645" t="s">
        <v>1065</v>
      </c>
      <c r="D1645" t="s">
        <v>1005</v>
      </c>
      <c r="E1645">
        <v>9350</v>
      </c>
      <c r="F1645" t="str">
        <f>IFERROR(INDEX(corres_pbs_variables!$A$1:$B$100,MATCH(tab_pbs[[#This Row],[libelle_produit]],corres_pbs_variables!$B$1:$B$100,0),1),"")</f>
        <v>sau_houblon</v>
      </c>
    </row>
    <row r="1646" spans="1:6" hidden="1" x14ac:dyDescent="0.25">
      <c r="A1646" t="s">
        <v>1128</v>
      </c>
      <c r="B1646" t="s">
        <v>1129</v>
      </c>
      <c r="C1646" t="s">
        <v>1065</v>
      </c>
      <c r="D1646" t="s">
        <v>1006</v>
      </c>
      <c r="E1646">
        <v>9350</v>
      </c>
      <c r="F1646" t="str">
        <f>IFERROR(INDEX(corres_pbs_variables!$A$1:$B$100,MATCH(tab_pbs[[#This Row],[libelle_produit]],corres_pbs_variables!$B$1:$B$100,0),1),"")</f>
        <v>sau_houblon</v>
      </c>
    </row>
    <row r="1647" spans="1:6" hidden="1" x14ac:dyDescent="0.25">
      <c r="A1647" t="s">
        <v>1128</v>
      </c>
      <c r="B1647" t="s">
        <v>1129</v>
      </c>
      <c r="C1647" t="s">
        <v>1065</v>
      </c>
      <c r="D1647" t="s">
        <v>1007</v>
      </c>
      <c r="E1647">
        <v>9350</v>
      </c>
      <c r="F1647" t="str">
        <f>IFERROR(INDEX(corres_pbs_variables!$A$1:$B$100,MATCH(tab_pbs[[#This Row],[libelle_produit]],corres_pbs_variables!$B$1:$B$100,0),1),"")</f>
        <v>sau_houblon</v>
      </c>
    </row>
    <row r="1648" spans="1:6" hidden="1" x14ac:dyDescent="0.25">
      <c r="A1648" t="s">
        <v>1128</v>
      </c>
      <c r="B1648" t="s">
        <v>1129</v>
      </c>
      <c r="C1648" t="s">
        <v>1065</v>
      </c>
      <c r="D1648" t="s">
        <v>1008</v>
      </c>
      <c r="E1648">
        <v>9350</v>
      </c>
      <c r="F1648" t="str">
        <f>IFERROR(INDEX(corres_pbs_variables!$A$1:$B$100,MATCH(tab_pbs[[#This Row],[libelle_produit]],corres_pbs_variables!$B$1:$B$100,0),1),"")</f>
        <v>sau_houblon</v>
      </c>
    </row>
    <row r="1649" spans="1:6" hidden="1" x14ac:dyDescent="0.25">
      <c r="A1649" t="s">
        <v>1130</v>
      </c>
      <c r="B1649" t="s">
        <v>1131</v>
      </c>
      <c r="C1649" t="s">
        <v>1065</v>
      </c>
      <c r="D1649" t="s">
        <v>983</v>
      </c>
      <c r="E1649">
        <v>2000</v>
      </c>
      <c r="F1649" t="str">
        <f>IFERROR(INDEX(corres_pbs_variables!$A$1:$B$100,MATCH(tab_pbs[[#This Row],[libelle_produit]],corres_pbs_variables!$B$1:$B$100,0),1),"")</f>
        <v>sau_ppam</v>
      </c>
    </row>
    <row r="1650" spans="1:6" hidden="1" x14ac:dyDescent="0.25">
      <c r="A1650" t="s">
        <v>1130</v>
      </c>
      <c r="B1650" t="s">
        <v>1131</v>
      </c>
      <c r="C1650" t="s">
        <v>1065</v>
      </c>
      <c r="D1650" t="s">
        <v>984</v>
      </c>
      <c r="E1650">
        <v>2000</v>
      </c>
      <c r="F1650" t="str">
        <f>IFERROR(INDEX(corres_pbs_variables!$A$1:$B$100,MATCH(tab_pbs[[#This Row],[libelle_produit]],corres_pbs_variables!$B$1:$B$100,0),1),"")</f>
        <v>sau_ppam</v>
      </c>
    </row>
    <row r="1651" spans="1:6" hidden="1" x14ac:dyDescent="0.25">
      <c r="A1651" t="s">
        <v>1130</v>
      </c>
      <c r="B1651" t="s">
        <v>1131</v>
      </c>
      <c r="C1651" t="s">
        <v>1065</v>
      </c>
      <c r="D1651" t="s">
        <v>985</v>
      </c>
      <c r="E1651">
        <v>2000</v>
      </c>
      <c r="F1651" t="str">
        <f>IFERROR(INDEX(corres_pbs_variables!$A$1:$B$100,MATCH(tab_pbs[[#This Row],[libelle_produit]],corres_pbs_variables!$B$1:$B$100,0),1),"")</f>
        <v>sau_ppam</v>
      </c>
    </row>
    <row r="1652" spans="1:6" hidden="1" x14ac:dyDescent="0.25">
      <c r="A1652" t="s">
        <v>1130</v>
      </c>
      <c r="B1652" t="s">
        <v>1131</v>
      </c>
      <c r="C1652" t="s">
        <v>1065</v>
      </c>
      <c r="D1652" t="s">
        <v>986</v>
      </c>
      <c r="E1652">
        <v>2000</v>
      </c>
      <c r="F1652" t="str">
        <f>IFERROR(INDEX(corres_pbs_variables!$A$1:$B$100,MATCH(tab_pbs[[#This Row],[libelle_produit]],corres_pbs_variables!$B$1:$B$100,0),1),"")</f>
        <v>sau_ppam</v>
      </c>
    </row>
    <row r="1653" spans="1:6" hidden="1" x14ac:dyDescent="0.25">
      <c r="A1653" t="s">
        <v>1130</v>
      </c>
      <c r="B1653" t="s">
        <v>1131</v>
      </c>
      <c r="C1653" t="s">
        <v>1065</v>
      </c>
      <c r="D1653" t="s">
        <v>987</v>
      </c>
      <c r="E1653">
        <v>2000</v>
      </c>
      <c r="F1653" t="str">
        <f>IFERROR(INDEX(corres_pbs_variables!$A$1:$B$100,MATCH(tab_pbs[[#This Row],[libelle_produit]],corres_pbs_variables!$B$1:$B$100,0),1),"")</f>
        <v>sau_ppam</v>
      </c>
    </row>
    <row r="1654" spans="1:6" hidden="1" x14ac:dyDescent="0.25">
      <c r="A1654" t="s">
        <v>1130</v>
      </c>
      <c r="B1654" t="s">
        <v>1131</v>
      </c>
      <c r="C1654" t="s">
        <v>1065</v>
      </c>
      <c r="D1654" t="s">
        <v>988</v>
      </c>
      <c r="E1654">
        <v>2000</v>
      </c>
      <c r="F1654" t="str">
        <f>IFERROR(INDEX(corres_pbs_variables!$A$1:$B$100,MATCH(tab_pbs[[#This Row],[libelle_produit]],corres_pbs_variables!$B$1:$B$100,0),1),"")</f>
        <v>sau_ppam</v>
      </c>
    </row>
    <row r="1655" spans="1:6" hidden="1" x14ac:dyDescent="0.25">
      <c r="A1655" t="s">
        <v>1130</v>
      </c>
      <c r="B1655" t="s">
        <v>1131</v>
      </c>
      <c r="C1655" t="s">
        <v>1065</v>
      </c>
      <c r="D1655" t="s">
        <v>989</v>
      </c>
      <c r="E1655">
        <v>4431</v>
      </c>
      <c r="F1655" t="str">
        <f>IFERROR(INDEX(corres_pbs_variables!$A$1:$B$100,MATCH(tab_pbs[[#This Row],[libelle_produit]],corres_pbs_variables!$B$1:$B$100,0),1),"")</f>
        <v>sau_ppam</v>
      </c>
    </row>
    <row r="1656" spans="1:6" hidden="1" x14ac:dyDescent="0.25">
      <c r="A1656" t="s">
        <v>1130</v>
      </c>
      <c r="B1656" t="s">
        <v>1131</v>
      </c>
      <c r="C1656" t="s">
        <v>1065</v>
      </c>
      <c r="D1656" t="s">
        <v>990</v>
      </c>
      <c r="E1656">
        <v>2000</v>
      </c>
      <c r="F1656" t="str">
        <f>IFERROR(INDEX(corres_pbs_variables!$A$1:$B$100,MATCH(tab_pbs[[#This Row],[libelle_produit]],corres_pbs_variables!$B$1:$B$100,0),1),"")</f>
        <v>sau_ppam</v>
      </c>
    </row>
    <row r="1657" spans="1:6" hidden="1" x14ac:dyDescent="0.25">
      <c r="A1657" t="s">
        <v>1130</v>
      </c>
      <c r="B1657" t="s">
        <v>1131</v>
      </c>
      <c r="C1657" t="s">
        <v>1065</v>
      </c>
      <c r="D1657" t="s">
        <v>991</v>
      </c>
      <c r="E1657">
        <v>2000</v>
      </c>
      <c r="F1657" t="str">
        <f>IFERROR(INDEX(corres_pbs_variables!$A$1:$B$100,MATCH(tab_pbs[[#This Row],[libelle_produit]],corres_pbs_variables!$B$1:$B$100,0),1),"")</f>
        <v>sau_ppam</v>
      </c>
    </row>
    <row r="1658" spans="1:6" hidden="1" x14ac:dyDescent="0.25">
      <c r="A1658" t="s">
        <v>1130</v>
      </c>
      <c r="B1658" t="s">
        <v>1131</v>
      </c>
      <c r="C1658" t="s">
        <v>1065</v>
      </c>
      <c r="D1658" t="s">
        <v>992</v>
      </c>
      <c r="E1658">
        <v>2000</v>
      </c>
      <c r="F1658" t="str">
        <f>IFERROR(INDEX(corres_pbs_variables!$A$1:$B$100,MATCH(tab_pbs[[#This Row],[libelle_produit]],corres_pbs_variables!$B$1:$B$100,0),1),"")</f>
        <v>sau_ppam</v>
      </c>
    </row>
    <row r="1659" spans="1:6" hidden="1" x14ac:dyDescent="0.25">
      <c r="A1659" t="s">
        <v>1130</v>
      </c>
      <c r="B1659" t="s">
        <v>1131</v>
      </c>
      <c r="C1659" t="s">
        <v>1065</v>
      </c>
      <c r="D1659" t="s">
        <v>993</v>
      </c>
      <c r="E1659">
        <v>7240</v>
      </c>
      <c r="F1659" t="str">
        <f>IFERROR(INDEX(corres_pbs_variables!$A$1:$B$100,MATCH(tab_pbs[[#This Row],[libelle_produit]],corres_pbs_variables!$B$1:$B$100,0),1),"")</f>
        <v>sau_ppam</v>
      </c>
    </row>
    <row r="1660" spans="1:6" hidden="1" x14ac:dyDescent="0.25">
      <c r="A1660" t="s">
        <v>1130</v>
      </c>
      <c r="B1660" t="s">
        <v>1131</v>
      </c>
      <c r="C1660" t="s">
        <v>1065</v>
      </c>
      <c r="D1660" t="s">
        <v>994</v>
      </c>
      <c r="E1660">
        <v>2000</v>
      </c>
      <c r="F1660" t="str">
        <f>IFERROR(INDEX(corres_pbs_variables!$A$1:$B$100,MATCH(tab_pbs[[#This Row],[libelle_produit]],corres_pbs_variables!$B$1:$B$100,0),1),"")</f>
        <v>sau_ppam</v>
      </c>
    </row>
    <row r="1661" spans="1:6" hidden="1" x14ac:dyDescent="0.25">
      <c r="A1661" t="s">
        <v>1130</v>
      </c>
      <c r="B1661" t="s">
        <v>1131</v>
      </c>
      <c r="C1661" t="s">
        <v>1065</v>
      </c>
      <c r="D1661" t="s">
        <v>995</v>
      </c>
      <c r="E1661">
        <v>2000</v>
      </c>
      <c r="F1661" t="str">
        <f>IFERROR(INDEX(corres_pbs_variables!$A$1:$B$100,MATCH(tab_pbs[[#This Row],[libelle_produit]],corres_pbs_variables!$B$1:$B$100,0),1),"")</f>
        <v>sau_ppam</v>
      </c>
    </row>
    <row r="1662" spans="1:6" hidden="1" x14ac:dyDescent="0.25">
      <c r="A1662" t="s">
        <v>1130</v>
      </c>
      <c r="B1662" t="s">
        <v>1131</v>
      </c>
      <c r="C1662" t="s">
        <v>1065</v>
      </c>
      <c r="D1662" t="s">
        <v>996</v>
      </c>
      <c r="E1662">
        <v>2000</v>
      </c>
      <c r="F1662" t="str">
        <f>IFERROR(INDEX(corres_pbs_variables!$A$1:$B$100,MATCH(tab_pbs[[#This Row],[libelle_produit]],corres_pbs_variables!$B$1:$B$100,0),1),"")</f>
        <v>sau_ppam</v>
      </c>
    </row>
    <row r="1663" spans="1:6" hidden="1" x14ac:dyDescent="0.25">
      <c r="A1663" t="s">
        <v>1130</v>
      </c>
      <c r="B1663" t="s">
        <v>1131</v>
      </c>
      <c r="C1663" t="s">
        <v>1065</v>
      </c>
      <c r="D1663" t="s">
        <v>997</v>
      </c>
      <c r="E1663">
        <v>2000</v>
      </c>
      <c r="F1663" t="str">
        <f>IFERROR(INDEX(corres_pbs_variables!$A$1:$B$100,MATCH(tab_pbs[[#This Row],[libelle_produit]],corres_pbs_variables!$B$1:$B$100,0),1),"")</f>
        <v>sau_ppam</v>
      </c>
    </row>
    <row r="1664" spans="1:6" hidden="1" x14ac:dyDescent="0.25">
      <c r="A1664" t="s">
        <v>1130</v>
      </c>
      <c r="B1664" t="s">
        <v>1131</v>
      </c>
      <c r="C1664" t="s">
        <v>1065</v>
      </c>
      <c r="D1664" t="s">
        <v>998</v>
      </c>
      <c r="E1664">
        <v>2000</v>
      </c>
      <c r="F1664" t="str">
        <f>IFERROR(INDEX(corres_pbs_variables!$A$1:$B$100,MATCH(tab_pbs[[#This Row],[libelle_produit]],corres_pbs_variables!$B$1:$B$100,0),1),"")</f>
        <v>sau_ppam</v>
      </c>
    </row>
    <row r="1665" spans="1:6" hidden="1" x14ac:dyDescent="0.25">
      <c r="A1665" t="s">
        <v>1130</v>
      </c>
      <c r="B1665" t="s">
        <v>1131</v>
      </c>
      <c r="C1665" t="s">
        <v>1065</v>
      </c>
      <c r="D1665" t="s">
        <v>999</v>
      </c>
      <c r="E1665">
        <v>2000</v>
      </c>
      <c r="F1665" t="str">
        <f>IFERROR(INDEX(corres_pbs_variables!$A$1:$B$100,MATCH(tab_pbs[[#This Row],[libelle_produit]],corres_pbs_variables!$B$1:$B$100,0),1),"")</f>
        <v>sau_ppam</v>
      </c>
    </row>
    <row r="1666" spans="1:6" hidden="1" x14ac:dyDescent="0.25">
      <c r="A1666" t="s">
        <v>1130</v>
      </c>
      <c r="B1666" t="s">
        <v>1131</v>
      </c>
      <c r="C1666" t="s">
        <v>1065</v>
      </c>
      <c r="D1666" t="s">
        <v>1000</v>
      </c>
      <c r="E1666">
        <v>3560</v>
      </c>
      <c r="F1666" t="str">
        <f>IFERROR(INDEX(corres_pbs_variables!$A$1:$B$100,MATCH(tab_pbs[[#This Row],[libelle_produit]],corres_pbs_variables!$B$1:$B$100,0),1),"")</f>
        <v>sau_ppam</v>
      </c>
    </row>
    <row r="1667" spans="1:6" hidden="1" x14ac:dyDescent="0.25">
      <c r="A1667" t="s">
        <v>1130</v>
      </c>
      <c r="B1667" t="s">
        <v>1131</v>
      </c>
      <c r="C1667" t="s">
        <v>1065</v>
      </c>
      <c r="D1667" t="s">
        <v>20</v>
      </c>
      <c r="E1667">
        <v>2000</v>
      </c>
      <c r="F1667" t="str">
        <f>IFERROR(INDEX(corres_pbs_variables!$A$1:$B$100,MATCH(tab_pbs[[#This Row],[libelle_produit]],corres_pbs_variables!$B$1:$B$100,0),1),"")</f>
        <v>sau_ppam</v>
      </c>
    </row>
    <row r="1668" spans="1:6" hidden="1" x14ac:dyDescent="0.25">
      <c r="A1668" t="s">
        <v>1130</v>
      </c>
      <c r="B1668" t="s">
        <v>1131</v>
      </c>
      <c r="C1668" t="s">
        <v>1065</v>
      </c>
      <c r="D1668" t="s">
        <v>1001</v>
      </c>
      <c r="E1668">
        <v>2000</v>
      </c>
      <c r="F1668" t="str">
        <f>IFERROR(INDEX(corres_pbs_variables!$A$1:$B$100,MATCH(tab_pbs[[#This Row],[libelle_produit]],corres_pbs_variables!$B$1:$B$100,0),1),"")</f>
        <v>sau_ppam</v>
      </c>
    </row>
    <row r="1669" spans="1:6" hidden="1" x14ac:dyDescent="0.25">
      <c r="A1669" t="s">
        <v>1130</v>
      </c>
      <c r="B1669" t="s">
        <v>1131</v>
      </c>
      <c r="C1669" t="s">
        <v>1065</v>
      </c>
      <c r="D1669" t="s">
        <v>1002</v>
      </c>
      <c r="E1669">
        <v>3560</v>
      </c>
      <c r="F1669" t="str">
        <f>IFERROR(INDEX(corres_pbs_variables!$A$1:$B$100,MATCH(tab_pbs[[#This Row],[libelle_produit]],corres_pbs_variables!$B$1:$B$100,0),1),"")</f>
        <v>sau_ppam</v>
      </c>
    </row>
    <row r="1670" spans="1:6" hidden="1" x14ac:dyDescent="0.25">
      <c r="A1670" t="s">
        <v>1130</v>
      </c>
      <c r="B1670" t="s">
        <v>1131</v>
      </c>
      <c r="C1670" t="s">
        <v>1065</v>
      </c>
      <c r="D1670" t="s">
        <v>1003</v>
      </c>
      <c r="E1670">
        <v>4810</v>
      </c>
      <c r="F1670" t="str">
        <f>IFERROR(INDEX(corres_pbs_variables!$A$1:$B$100,MATCH(tab_pbs[[#This Row],[libelle_produit]],corres_pbs_variables!$B$1:$B$100,0),1),"")</f>
        <v>sau_ppam</v>
      </c>
    </row>
    <row r="1671" spans="1:6" hidden="1" x14ac:dyDescent="0.25">
      <c r="A1671" t="s">
        <v>1130</v>
      </c>
      <c r="B1671" t="s">
        <v>1131</v>
      </c>
      <c r="C1671" t="s">
        <v>1065</v>
      </c>
      <c r="D1671" t="s">
        <v>1004</v>
      </c>
      <c r="E1671">
        <v>4000</v>
      </c>
      <c r="F1671" t="str">
        <f>IFERROR(INDEX(corres_pbs_variables!$A$1:$B$100,MATCH(tab_pbs[[#This Row],[libelle_produit]],corres_pbs_variables!$B$1:$B$100,0),1),"")</f>
        <v>sau_ppam</v>
      </c>
    </row>
    <row r="1672" spans="1:6" hidden="1" x14ac:dyDescent="0.25">
      <c r="A1672" t="s">
        <v>1130</v>
      </c>
      <c r="B1672" t="s">
        <v>1131</v>
      </c>
      <c r="C1672" t="s">
        <v>1065</v>
      </c>
      <c r="D1672" t="s">
        <v>1005</v>
      </c>
      <c r="E1672">
        <v>4000</v>
      </c>
      <c r="F1672" t="str">
        <f>IFERROR(INDEX(corres_pbs_variables!$A$1:$B$100,MATCH(tab_pbs[[#This Row],[libelle_produit]],corres_pbs_variables!$B$1:$B$100,0),1),"")</f>
        <v>sau_ppam</v>
      </c>
    </row>
    <row r="1673" spans="1:6" hidden="1" x14ac:dyDescent="0.25">
      <c r="A1673" t="s">
        <v>1130</v>
      </c>
      <c r="B1673" t="s">
        <v>1131</v>
      </c>
      <c r="C1673" t="s">
        <v>1065</v>
      </c>
      <c r="D1673" t="s">
        <v>1006</v>
      </c>
      <c r="E1673">
        <v>8400</v>
      </c>
      <c r="F1673" t="str">
        <f>IFERROR(INDEX(corres_pbs_variables!$A$1:$B$100,MATCH(tab_pbs[[#This Row],[libelle_produit]],corres_pbs_variables!$B$1:$B$100,0),1),"")</f>
        <v>sau_ppam</v>
      </c>
    </row>
    <row r="1674" spans="1:6" hidden="1" x14ac:dyDescent="0.25">
      <c r="A1674" t="s">
        <v>1130</v>
      </c>
      <c r="B1674" t="s">
        <v>1131</v>
      </c>
      <c r="C1674" t="s">
        <v>1065</v>
      </c>
      <c r="D1674" t="s">
        <v>1007</v>
      </c>
      <c r="E1674">
        <v>8700</v>
      </c>
      <c r="F1674" t="str">
        <f>IFERROR(INDEX(corres_pbs_variables!$A$1:$B$100,MATCH(tab_pbs[[#This Row],[libelle_produit]],corres_pbs_variables!$B$1:$B$100,0),1),"")</f>
        <v>sau_ppam</v>
      </c>
    </row>
    <row r="1675" spans="1:6" hidden="1" x14ac:dyDescent="0.25">
      <c r="A1675" t="s">
        <v>1130</v>
      </c>
      <c r="B1675" t="s">
        <v>1131</v>
      </c>
      <c r="C1675" t="s">
        <v>1065</v>
      </c>
      <c r="D1675" t="s">
        <v>1008</v>
      </c>
      <c r="E1675">
        <v>8400</v>
      </c>
      <c r="F1675" t="str">
        <f>IFERROR(INDEX(corres_pbs_variables!$A$1:$B$100,MATCH(tab_pbs[[#This Row],[libelle_produit]],corres_pbs_variables!$B$1:$B$100,0),1),"")</f>
        <v>sau_ppam</v>
      </c>
    </row>
    <row r="1676" spans="1:6" hidden="1" x14ac:dyDescent="0.25">
      <c r="A1676" t="s">
        <v>1132</v>
      </c>
      <c r="B1676" t="s">
        <v>1133</v>
      </c>
      <c r="C1676" t="s">
        <v>1065</v>
      </c>
      <c r="D1676" t="s">
        <v>983</v>
      </c>
      <c r="E1676">
        <v>2000</v>
      </c>
      <c r="F1676" t="str">
        <f>IFERROR(INDEX(corres_pbs_variables!$A$1:$B$100,MATCH(tab_pbs[[#This Row],[libelle_produit]],corres_pbs_variables!$B$1:$B$100,0),1),"")</f>
        <v>sau_autres_indus</v>
      </c>
    </row>
    <row r="1677" spans="1:6" hidden="1" x14ac:dyDescent="0.25">
      <c r="A1677" t="s">
        <v>1132</v>
      </c>
      <c r="B1677" t="s">
        <v>1133</v>
      </c>
      <c r="C1677" t="s">
        <v>1065</v>
      </c>
      <c r="D1677" t="s">
        <v>984</v>
      </c>
      <c r="E1677">
        <v>2000</v>
      </c>
      <c r="F1677" t="str">
        <f>IFERROR(INDEX(corres_pbs_variables!$A$1:$B$100,MATCH(tab_pbs[[#This Row],[libelle_produit]],corres_pbs_variables!$B$1:$B$100,0),1),"")</f>
        <v>sau_autres_indus</v>
      </c>
    </row>
    <row r="1678" spans="1:6" hidden="1" x14ac:dyDescent="0.25">
      <c r="A1678" t="s">
        <v>1132</v>
      </c>
      <c r="B1678" t="s">
        <v>1133</v>
      </c>
      <c r="C1678" t="s">
        <v>1065</v>
      </c>
      <c r="D1678" t="s">
        <v>985</v>
      </c>
      <c r="E1678">
        <v>2000</v>
      </c>
      <c r="F1678" t="str">
        <f>IFERROR(INDEX(corres_pbs_variables!$A$1:$B$100,MATCH(tab_pbs[[#This Row],[libelle_produit]],corres_pbs_variables!$B$1:$B$100,0),1),"")</f>
        <v>sau_autres_indus</v>
      </c>
    </row>
    <row r="1679" spans="1:6" hidden="1" x14ac:dyDescent="0.25">
      <c r="A1679" t="s">
        <v>1132</v>
      </c>
      <c r="B1679" t="s">
        <v>1133</v>
      </c>
      <c r="C1679" t="s">
        <v>1065</v>
      </c>
      <c r="D1679" t="s">
        <v>986</v>
      </c>
      <c r="E1679">
        <v>2000</v>
      </c>
      <c r="F1679" t="str">
        <f>IFERROR(INDEX(corres_pbs_variables!$A$1:$B$100,MATCH(tab_pbs[[#This Row],[libelle_produit]],corres_pbs_variables!$B$1:$B$100,0),1),"")</f>
        <v>sau_autres_indus</v>
      </c>
    </row>
    <row r="1680" spans="1:6" hidden="1" x14ac:dyDescent="0.25">
      <c r="A1680" t="s">
        <v>1132</v>
      </c>
      <c r="B1680" t="s">
        <v>1133</v>
      </c>
      <c r="C1680" t="s">
        <v>1065</v>
      </c>
      <c r="D1680" t="s">
        <v>987</v>
      </c>
      <c r="E1680">
        <v>2000</v>
      </c>
      <c r="F1680" t="str">
        <f>IFERROR(INDEX(corres_pbs_variables!$A$1:$B$100,MATCH(tab_pbs[[#This Row],[libelle_produit]],corres_pbs_variables!$B$1:$B$100,0),1),"")</f>
        <v>sau_autres_indus</v>
      </c>
    </row>
    <row r="1681" spans="1:6" hidden="1" x14ac:dyDescent="0.25">
      <c r="A1681" t="s">
        <v>1132</v>
      </c>
      <c r="B1681" t="s">
        <v>1133</v>
      </c>
      <c r="C1681" t="s">
        <v>1065</v>
      </c>
      <c r="D1681" t="s">
        <v>988</v>
      </c>
      <c r="E1681">
        <v>2000</v>
      </c>
      <c r="F1681" t="str">
        <f>IFERROR(INDEX(corres_pbs_variables!$A$1:$B$100,MATCH(tab_pbs[[#This Row],[libelle_produit]],corres_pbs_variables!$B$1:$B$100,0),1),"")</f>
        <v>sau_autres_indus</v>
      </c>
    </row>
    <row r="1682" spans="1:6" hidden="1" x14ac:dyDescent="0.25">
      <c r="A1682" t="s">
        <v>1132</v>
      </c>
      <c r="B1682" t="s">
        <v>1133</v>
      </c>
      <c r="C1682" t="s">
        <v>1065</v>
      </c>
      <c r="D1682" t="s">
        <v>989</v>
      </c>
      <c r="E1682">
        <v>2000</v>
      </c>
      <c r="F1682" t="str">
        <f>IFERROR(INDEX(corres_pbs_variables!$A$1:$B$100,MATCH(tab_pbs[[#This Row],[libelle_produit]],corres_pbs_variables!$B$1:$B$100,0),1),"")</f>
        <v>sau_autres_indus</v>
      </c>
    </row>
    <row r="1683" spans="1:6" hidden="1" x14ac:dyDescent="0.25">
      <c r="A1683" t="s">
        <v>1132</v>
      </c>
      <c r="B1683" t="s">
        <v>1133</v>
      </c>
      <c r="C1683" t="s">
        <v>1065</v>
      </c>
      <c r="D1683" t="s">
        <v>990</v>
      </c>
      <c r="E1683">
        <v>2000</v>
      </c>
      <c r="F1683" t="str">
        <f>IFERROR(INDEX(corres_pbs_variables!$A$1:$B$100,MATCH(tab_pbs[[#This Row],[libelle_produit]],corres_pbs_variables!$B$1:$B$100,0),1),"")</f>
        <v>sau_autres_indus</v>
      </c>
    </row>
    <row r="1684" spans="1:6" hidden="1" x14ac:dyDescent="0.25">
      <c r="A1684" t="s">
        <v>1132</v>
      </c>
      <c r="B1684" t="s">
        <v>1133</v>
      </c>
      <c r="C1684" t="s">
        <v>1065</v>
      </c>
      <c r="D1684" t="s">
        <v>991</v>
      </c>
      <c r="E1684">
        <v>2000</v>
      </c>
      <c r="F1684" t="str">
        <f>IFERROR(INDEX(corres_pbs_variables!$A$1:$B$100,MATCH(tab_pbs[[#This Row],[libelle_produit]],corres_pbs_variables!$B$1:$B$100,0),1),"")</f>
        <v>sau_autres_indus</v>
      </c>
    </row>
    <row r="1685" spans="1:6" hidden="1" x14ac:dyDescent="0.25">
      <c r="A1685" t="s">
        <v>1132</v>
      </c>
      <c r="B1685" t="s">
        <v>1133</v>
      </c>
      <c r="C1685" t="s">
        <v>1065</v>
      </c>
      <c r="D1685" t="s">
        <v>992</v>
      </c>
      <c r="E1685">
        <v>2000</v>
      </c>
      <c r="F1685" t="str">
        <f>IFERROR(INDEX(corres_pbs_variables!$A$1:$B$100,MATCH(tab_pbs[[#This Row],[libelle_produit]],corres_pbs_variables!$B$1:$B$100,0),1),"")</f>
        <v>sau_autres_indus</v>
      </c>
    </row>
    <row r="1686" spans="1:6" hidden="1" x14ac:dyDescent="0.25">
      <c r="A1686" t="s">
        <v>1132</v>
      </c>
      <c r="B1686" t="s">
        <v>1133</v>
      </c>
      <c r="C1686" t="s">
        <v>1065</v>
      </c>
      <c r="D1686" t="s">
        <v>993</v>
      </c>
      <c r="E1686">
        <v>2000</v>
      </c>
      <c r="F1686" t="str">
        <f>IFERROR(INDEX(corres_pbs_variables!$A$1:$B$100,MATCH(tab_pbs[[#This Row],[libelle_produit]],corres_pbs_variables!$B$1:$B$100,0),1),"")</f>
        <v>sau_autres_indus</v>
      </c>
    </row>
    <row r="1687" spans="1:6" hidden="1" x14ac:dyDescent="0.25">
      <c r="A1687" t="s">
        <v>1132</v>
      </c>
      <c r="B1687" t="s">
        <v>1133</v>
      </c>
      <c r="C1687" t="s">
        <v>1065</v>
      </c>
      <c r="D1687" t="s">
        <v>994</v>
      </c>
      <c r="E1687">
        <v>2000</v>
      </c>
      <c r="F1687" t="str">
        <f>IFERROR(INDEX(corres_pbs_variables!$A$1:$B$100,MATCH(tab_pbs[[#This Row],[libelle_produit]],corres_pbs_variables!$B$1:$B$100,0),1),"")</f>
        <v>sau_autres_indus</v>
      </c>
    </row>
    <row r="1688" spans="1:6" hidden="1" x14ac:dyDescent="0.25">
      <c r="A1688" t="s">
        <v>1132</v>
      </c>
      <c r="B1688" t="s">
        <v>1133</v>
      </c>
      <c r="C1688" t="s">
        <v>1065</v>
      </c>
      <c r="D1688" t="s">
        <v>995</v>
      </c>
      <c r="E1688">
        <v>2000</v>
      </c>
      <c r="F1688" t="str">
        <f>IFERROR(INDEX(corres_pbs_variables!$A$1:$B$100,MATCH(tab_pbs[[#This Row],[libelle_produit]],corres_pbs_variables!$B$1:$B$100,0),1),"")</f>
        <v>sau_autres_indus</v>
      </c>
    </row>
    <row r="1689" spans="1:6" hidden="1" x14ac:dyDescent="0.25">
      <c r="A1689" t="s">
        <v>1132</v>
      </c>
      <c r="B1689" t="s">
        <v>1133</v>
      </c>
      <c r="C1689" t="s">
        <v>1065</v>
      </c>
      <c r="D1689" t="s">
        <v>996</v>
      </c>
      <c r="E1689">
        <v>2000</v>
      </c>
      <c r="F1689" t="str">
        <f>IFERROR(INDEX(corres_pbs_variables!$A$1:$B$100,MATCH(tab_pbs[[#This Row],[libelle_produit]],corres_pbs_variables!$B$1:$B$100,0),1),"")</f>
        <v>sau_autres_indus</v>
      </c>
    </row>
    <row r="1690" spans="1:6" hidden="1" x14ac:dyDescent="0.25">
      <c r="A1690" t="s">
        <v>1132</v>
      </c>
      <c r="B1690" t="s">
        <v>1133</v>
      </c>
      <c r="C1690" t="s">
        <v>1065</v>
      </c>
      <c r="D1690" t="s">
        <v>997</v>
      </c>
      <c r="E1690">
        <v>2000</v>
      </c>
      <c r="F1690" t="str">
        <f>IFERROR(INDEX(corres_pbs_variables!$A$1:$B$100,MATCH(tab_pbs[[#This Row],[libelle_produit]],corres_pbs_variables!$B$1:$B$100,0),1),"")</f>
        <v>sau_autres_indus</v>
      </c>
    </row>
    <row r="1691" spans="1:6" hidden="1" x14ac:dyDescent="0.25">
      <c r="A1691" t="s">
        <v>1132</v>
      </c>
      <c r="B1691" t="s">
        <v>1133</v>
      </c>
      <c r="C1691" t="s">
        <v>1065</v>
      </c>
      <c r="D1691" t="s">
        <v>998</v>
      </c>
      <c r="E1691">
        <v>2000</v>
      </c>
      <c r="F1691" t="str">
        <f>IFERROR(INDEX(corres_pbs_variables!$A$1:$B$100,MATCH(tab_pbs[[#This Row],[libelle_produit]],corres_pbs_variables!$B$1:$B$100,0),1),"")</f>
        <v>sau_autres_indus</v>
      </c>
    </row>
    <row r="1692" spans="1:6" hidden="1" x14ac:dyDescent="0.25">
      <c r="A1692" t="s">
        <v>1132</v>
      </c>
      <c r="B1692" t="s">
        <v>1133</v>
      </c>
      <c r="C1692" t="s">
        <v>1065</v>
      </c>
      <c r="D1692" t="s">
        <v>999</v>
      </c>
      <c r="E1692">
        <v>2000</v>
      </c>
      <c r="F1692" t="str">
        <f>IFERROR(INDEX(corres_pbs_variables!$A$1:$B$100,MATCH(tab_pbs[[#This Row],[libelle_produit]],corres_pbs_variables!$B$1:$B$100,0),1),"")</f>
        <v>sau_autres_indus</v>
      </c>
    </row>
    <row r="1693" spans="1:6" hidden="1" x14ac:dyDescent="0.25">
      <c r="A1693" t="s">
        <v>1132</v>
      </c>
      <c r="B1693" t="s">
        <v>1133</v>
      </c>
      <c r="C1693" t="s">
        <v>1065</v>
      </c>
      <c r="D1693" t="s">
        <v>1000</v>
      </c>
      <c r="E1693">
        <v>2000</v>
      </c>
      <c r="F1693" t="str">
        <f>IFERROR(INDEX(corres_pbs_variables!$A$1:$B$100,MATCH(tab_pbs[[#This Row],[libelle_produit]],corres_pbs_variables!$B$1:$B$100,0),1),"")</f>
        <v>sau_autres_indus</v>
      </c>
    </row>
    <row r="1694" spans="1:6" hidden="1" x14ac:dyDescent="0.25">
      <c r="A1694" t="s">
        <v>1132</v>
      </c>
      <c r="B1694" t="s">
        <v>1133</v>
      </c>
      <c r="C1694" t="s">
        <v>1065</v>
      </c>
      <c r="D1694" t="s">
        <v>20</v>
      </c>
      <c r="E1694">
        <v>2000</v>
      </c>
      <c r="F1694" t="str">
        <f>IFERROR(INDEX(corres_pbs_variables!$A$1:$B$100,MATCH(tab_pbs[[#This Row],[libelle_produit]],corres_pbs_variables!$B$1:$B$100,0),1),"")</f>
        <v>sau_autres_indus</v>
      </c>
    </row>
    <row r="1695" spans="1:6" hidden="1" x14ac:dyDescent="0.25">
      <c r="A1695" t="s">
        <v>1132</v>
      </c>
      <c r="B1695" t="s">
        <v>1133</v>
      </c>
      <c r="C1695" t="s">
        <v>1065</v>
      </c>
      <c r="D1695" t="s">
        <v>1001</v>
      </c>
      <c r="E1695">
        <v>2000</v>
      </c>
      <c r="F1695" t="str">
        <f>IFERROR(INDEX(corres_pbs_variables!$A$1:$B$100,MATCH(tab_pbs[[#This Row],[libelle_produit]],corres_pbs_variables!$B$1:$B$100,0),1),"")</f>
        <v>sau_autres_indus</v>
      </c>
    </row>
    <row r="1696" spans="1:6" hidden="1" x14ac:dyDescent="0.25">
      <c r="A1696" t="s">
        <v>1132</v>
      </c>
      <c r="B1696" t="s">
        <v>1133</v>
      </c>
      <c r="C1696" t="s">
        <v>1065</v>
      </c>
      <c r="D1696" t="s">
        <v>1002</v>
      </c>
      <c r="E1696">
        <v>2000</v>
      </c>
      <c r="F1696" t="str">
        <f>IFERROR(INDEX(corres_pbs_variables!$A$1:$B$100,MATCH(tab_pbs[[#This Row],[libelle_produit]],corres_pbs_variables!$B$1:$B$100,0),1),"")</f>
        <v>sau_autres_indus</v>
      </c>
    </row>
    <row r="1697" spans="1:6" hidden="1" x14ac:dyDescent="0.25">
      <c r="A1697" t="s">
        <v>1132</v>
      </c>
      <c r="B1697" t="s">
        <v>1133</v>
      </c>
      <c r="C1697" t="s">
        <v>1065</v>
      </c>
      <c r="D1697" t="s">
        <v>1003</v>
      </c>
      <c r="E1697">
        <v>2000</v>
      </c>
      <c r="F1697" t="str">
        <f>IFERROR(INDEX(corres_pbs_variables!$A$1:$B$100,MATCH(tab_pbs[[#This Row],[libelle_produit]],corres_pbs_variables!$B$1:$B$100,0),1),"")</f>
        <v>sau_autres_indus</v>
      </c>
    </row>
    <row r="1698" spans="1:6" hidden="1" x14ac:dyDescent="0.25">
      <c r="A1698" t="s">
        <v>1132</v>
      </c>
      <c r="B1698" t="s">
        <v>1133</v>
      </c>
      <c r="C1698" t="s">
        <v>1065</v>
      </c>
      <c r="D1698" t="s">
        <v>1004</v>
      </c>
      <c r="E1698">
        <v>2592</v>
      </c>
      <c r="F1698" t="str">
        <f>IFERROR(INDEX(corres_pbs_variables!$A$1:$B$100,MATCH(tab_pbs[[#This Row],[libelle_produit]],corres_pbs_variables!$B$1:$B$100,0),1),"")</f>
        <v>sau_autres_indus</v>
      </c>
    </row>
    <row r="1699" spans="1:6" hidden="1" x14ac:dyDescent="0.25">
      <c r="A1699" t="s">
        <v>1132</v>
      </c>
      <c r="B1699" t="s">
        <v>1133</v>
      </c>
      <c r="C1699" t="s">
        <v>1065</v>
      </c>
      <c r="D1699" t="s">
        <v>1005</v>
      </c>
      <c r="E1699">
        <v>3573</v>
      </c>
      <c r="F1699" t="str">
        <f>IFERROR(INDEX(corres_pbs_variables!$A$1:$B$100,MATCH(tab_pbs[[#This Row],[libelle_produit]],corres_pbs_variables!$B$1:$B$100,0),1),"")</f>
        <v>sau_autres_indus</v>
      </c>
    </row>
    <row r="1700" spans="1:6" hidden="1" x14ac:dyDescent="0.25">
      <c r="A1700" t="s">
        <v>1132</v>
      </c>
      <c r="B1700" t="s">
        <v>1133</v>
      </c>
      <c r="C1700" t="s">
        <v>1065</v>
      </c>
      <c r="D1700" t="s">
        <v>1006</v>
      </c>
      <c r="E1700">
        <v>4181</v>
      </c>
      <c r="F1700" t="str">
        <f>IFERROR(INDEX(corres_pbs_variables!$A$1:$B$100,MATCH(tab_pbs[[#This Row],[libelle_produit]],corres_pbs_variables!$B$1:$B$100,0),1),"")</f>
        <v>sau_autres_indus</v>
      </c>
    </row>
    <row r="1701" spans="1:6" hidden="1" x14ac:dyDescent="0.25">
      <c r="A1701" t="s">
        <v>1132</v>
      </c>
      <c r="B1701" t="s">
        <v>1133</v>
      </c>
      <c r="C1701" t="s">
        <v>1065</v>
      </c>
      <c r="D1701" t="s">
        <v>1007</v>
      </c>
      <c r="E1701">
        <v>3471</v>
      </c>
      <c r="F1701" t="str">
        <f>IFERROR(INDEX(corres_pbs_variables!$A$1:$B$100,MATCH(tab_pbs[[#This Row],[libelle_produit]],corres_pbs_variables!$B$1:$B$100,0),1),"")</f>
        <v>sau_autres_indus</v>
      </c>
    </row>
    <row r="1702" spans="1:6" hidden="1" x14ac:dyDescent="0.25">
      <c r="A1702" t="s">
        <v>1132</v>
      </c>
      <c r="B1702" t="s">
        <v>1133</v>
      </c>
      <c r="C1702" t="s">
        <v>1065</v>
      </c>
      <c r="D1702" t="s">
        <v>1008</v>
      </c>
      <c r="E1702">
        <v>4181</v>
      </c>
      <c r="F1702" t="str">
        <f>IFERROR(INDEX(corres_pbs_variables!$A$1:$B$100,MATCH(tab_pbs[[#This Row],[libelle_produit]],corres_pbs_variables!$B$1:$B$100,0),1),"")</f>
        <v>sau_autres_indus</v>
      </c>
    </row>
    <row r="1703" spans="1:6" hidden="1" x14ac:dyDescent="0.25">
      <c r="A1703" t="s">
        <v>1134</v>
      </c>
      <c r="B1703" t="s">
        <v>1135</v>
      </c>
      <c r="C1703" t="s">
        <v>1065</v>
      </c>
      <c r="D1703" t="s">
        <v>983</v>
      </c>
      <c r="E1703">
        <v>45</v>
      </c>
      <c r="F1703" t="str">
        <f>IFERROR(INDEX(corres_pbs_variables!$A$1:$B$100,MATCH(tab_pbs[[#This Row],[libelle_produit]],corres_pbs_variables!$B$1:$B$100,0),1),"")</f>
        <v/>
      </c>
    </row>
    <row r="1704" spans="1:6" hidden="1" x14ac:dyDescent="0.25">
      <c r="A1704" t="s">
        <v>1134</v>
      </c>
      <c r="B1704" t="s">
        <v>1135</v>
      </c>
      <c r="C1704" t="s">
        <v>1065</v>
      </c>
      <c r="D1704" t="s">
        <v>984</v>
      </c>
      <c r="E1704">
        <v>38</v>
      </c>
      <c r="F1704" t="str">
        <f>IFERROR(INDEX(corres_pbs_variables!$A$1:$B$100,MATCH(tab_pbs[[#This Row],[libelle_produit]],corres_pbs_variables!$B$1:$B$100,0),1),"")</f>
        <v/>
      </c>
    </row>
    <row r="1705" spans="1:6" hidden="1" x14ac:dyDescent="0.25">
      <c r="A1705" t="s">
        <v>1134</v>
      </c>
      <c r="B1705" t="s">
        <v>1135</v>
      </c>
      <c r="C1705" t="s">
        <v>1065</v>
      </c>
      <c r="D1705" t="s">
        <v>985</v>
      </c>
      <c r="E1705">
        <v>45</v>
      </c>
      <c r="F1705" t="str">
        <f>IFERROR(INDEX(corres_pbs_variables!$A$1:$B$100,MATCH(tab_pbs[[#This Row],[libelle_produit]],corres_pbs_variables!$B$1:$B$100,0),1),"")</f>
        <v/>
      </c>
    </row>
    <row r="1706" spans="1:6" hidden="1" x14ac:dyDescent="0.25">
      <c r="A1706" t="s">
        <v>1134</v>
      </c>
      <c r="B1706" t="s">
        <v>1135</v>
      </c>
      <c r="C1706" t="s">
        <v>1065</v>
      </c>
      <c r="D1706" t="s">
        <v>986</v>
      </c>
      <c r="E1706">
        <v>45</v>
      </c>
      <c r="F1706" t="str">
        <f>IFERROR(INDEX(corres_pbs_variables!$A$1:$B$100,MATCH(tab_pbs[[#This Row],[libelle_produit]],corres_pbs_variables!$B$1:$B$100,0),1),"")</f>
        <v/>
      </c>
    </row>
    <row r="1707" spans="1:6" hidden="1" x14ac:dyDescent="0.25">
      <c r="A1707" t="s">
        <v>1134</v>
      </c>
      <c r="B1707" t="s">
        <v>1135</v>
      </c>
      <c r="C1707" t="s">
        <v>1065</v>
      </c>
      <c r="D1707" t="s">
        <v>987</v>
      </c>
      <c r="E1707">
        <v>27</v>
      </c>
      <c r="F1707" t="str">
        <f>IFERROR(INDEX(corres_pbs_variables!$A$1:$B$100,MATCH(tab_pbs[[#This Row],[libelle_produit]],corres_pbs_variables!$B$1:$B$100,0),1),"")</f>
        <v/>
      </c>
    </row>
    <row r="1708" spans="1:6" hidden="1" x14ac:dyDescent="0.25">
      <c r="A1708" t="s">
        <v>1134</v>
      </c>
      <c r="B1708" t="s">
        <v>1135</v>
      </c>
      <c r="C1708" t="s">
        <v>1065</v>
      </c>
      <c r="D1708" t="s">
        <v>988</v>
      </c>
      <c r="E1708">
        <v>47</v>
      </c>
      <c r="F1708" t="str">
        <f>IFERROR(INDEX(corres_pbs_variables!$A$1:$B$100,MATCH(tab_pbs[[#This Row],[libelle_produit]],corres_pbs_variables!$B$1:$B$100,0),1),"")</f>
        <v/>
      </c>
    </row>
    <row r="1709" spans="1:6" hidden="1" x14ac:dyDescent="0.25">
      <c r="A1709" t="s">
        <v>1134</v>
      </c>
      <c r="B1709" t="s">
        <v>1135</v>
      </c>
      <c r="C1709" t="s">
        <v>1065</v>
      </c>
      <c r="D1709" t="s">
        <v>989</v>
      </c>
      <c r="E1709">
        <v>36</v>
      </c>
      <c r="F1709" t="str">
        <f>IFERROR(INDEX(corres_pbs_variables!$A$1:$B$100,MATCH(tab_pbs[[#This Row],[libelle_produit]],corres_pbs_variables!$B$1:$B$100,0),1),"")</f>
        <v/>
      </c>
    </row>
    <row r="1710" spans="1:6" hidden="1" x14ac:dyDescent="0.25">
      <c r="A1710" t="s">
        <v>1134</v>
      </c>
      <c r="B1710" t="s">
        <v>1135</v>
      </c>
      <c r="C1710" t="s">
        <v>1065</v>
      </c>
      <c r="D1710" t="s">
        <v>990</v>
      </c>
      <c r="E1710">
        <v>46</v>
      </c>
      <c r="F1710" t="str">
        <f>IFERROR(INDEX(corres_pbs_variables!$A$1:$B$100,MATCH(tab_pbs[[#This Row],[libelle_produit]],corres_pbs_variables!$B$1:$B$100,0),1),"")</f>
        <v/>
      </c>
    </row>
    <row r="1711" spans="1:6" hidden="1" x14ac:dyDescent="0.25">
      <c r="A1711" t="s">
        <v>1134</v>
      </c>
      <c r="B1711" t="s">
        <v>1135</v>
      </c>
      <c r="C1711" t="s">
        <v>1065</v>
      </c>
      <c r="D1711" t="s">
        <v>991</v>
      </c>
      <c r="E1711">
        <v>36</v>
      </c>
      <c r="F1711" t="str">
        <f>IFERROR(INDEX(corres_pbs_variables!$A$1:$B$100,MATCH(tab_pbs[[#This Row],[libelle_produit]],corres_pbs_variables!$B$1:$B$100,0),1),"")</f>
        <v/>
      </c>
    </row>
    <row r="1712" spans="1:6" hidden="1" x14ac:dyDescent="0.25">
      <c r="A1712" t="s">
        <v>1134</v>
      </c>
      <c r="B1712" t="s">
        <v>1135</v>
      </c>
      <c r="C1712" t="s">
        <v>1065</v>
      </c>
      <c r="D1712" t="s">
        <v>992</v>
      </c>
      <c r="E1712">
        <v>31</v>
      </c>
      <c r="F1712" t="str">
        <f>IFERROR(INDEX(corres_pbs_variables!$A$1:$B$100,MATCH(tab_pbs[[#This Row],[libelle_produit]],corres_pbs_variables!$B$1:$B$100,0),1),"")</f>
        <v/>
      </c>
    </row>
    <row r="1713" spans="1:6" hidden="1" x14ac:dyDescent="0.25">
      <c r="A1713" t="s">
        <v>1134</v>
      </c>
      <c r="B1713" t="s">
        <v>1135</v>
      </c>
      <c r="C1713" t="s">
        <v>1065</v>
      </c>
      <c r="D1713" t="s">
        <v>993</v>
      </c>
      <c r="E1713">
        <v>35</v>
      </c>
      <c r="F1713" t="str">
        <f>IFERROR(INDEX(corres_pbs_variables!$A$1:$B$100,MATCH(tab_pbs[[#This Row],[libelle_produit]],corres_pbs_variables!$B$1:$B$100,0),1),"")</f>
        <v/>
      </c>
    </row>
    <row r="1714" spans="1:6" hidden="1" x14ac:dyDescent="0.25">
      <c r="A1714" t="s">
        <v>1134</v>
      </c>
      <c r="B1714" t="s">
        <v>1135</v>
      </c>
      <c r="C1714" t="s">
        <v>1065</v>
      </c>
      <c r="D1714" t="s">
        <v>994</v>
      </c>
      <c r="E1714">
        <v>40</v>
      </c>
      <c r="F1714" t="str">
        <f>IFERROR(INDEX(corres_pbs_variables!$A$1:$B$100,MATCH(tab_pbs[[#This Row],[libelle_produit]],corres_pbs_variables!$B$1:$B$100,0),1),"")</f>
        <v/>
      </c>
    </row>
    <row r="1715" spans="1:6" hidden="1" x14ac:dyDescent="0.25">
      <c r="A1715" t="s">
        <v>1134</v>
      </c>
      <c r="B1715" t="s">
        <v>1135</v>
      </c>
      <c r="C1715" t="s">
        <v>1065</v>
      </c>
      <c r="D1715" t="s">
        <v>995</v>
      </c>
      <c r="E1715">
        <v>32</v>
      </c>
      <c r="F1715" t="str">
        <f>IFERROR(INDEX(corres_pbs_variables!$A$1:$B$100,MATCH(tab_pbs[[#This Row],[libelle_produit]],corres_pbs_variables!$B$1:$B$100,0),1),"")</f>
        <v/>
      </c>
    </row>
    <row r="1716" spans="1:6" hidden="1" x14ac:dyDescent="0.25">
      <c r="A1716" t="s">
        <v>1134</v>
      </c>
      <c r="B1716" t="s">
        <v>1135</v>
      </c>
      <c r="C1716" t="s">
        <v>1065</v>
      </c>
      <c r="D1716" t="s">
        <v>996</v>
      </c>
      <c r="E1716">
        <v>36</v>
      </c>
      <c r="F1716" t="str">
        <f>IFERROR(INDEX(corres_pbs_variables!$A$1:$B$100,MATCH(tab_pbs[[#This Row],[libelle_produit]],corres_pbs_variables!$B$1:$B$100,0),1),"")</f>
        <v/>
      </c>
    </row>
    <row r="1717" spans="1:6" hidden="1" x14ac:dyDescent="0.25">
      <c r="A1717" t="s">
        <v>1134</v>
      </c>
      <c r="B1717" t="s">
        <v>1135</v>
      </c>
      <c r="C1717" t="s">
        <v>1065</v>
      </c>
      <c r="D1717" t="s">
        <v>997</v>
      </c>
      <c r="E1717">
        <v>31</v>
      </c>
      <c r="F1717" t="str">
        <f>IFERROR(INDEX(corres_pbs_variables!$A$1:$B$100,MATCH(tab_pbs[[#This Row],[libelle_produit]],corres_pbs_variables!$B$1:$B$100,0),1),"")</f>
        <v/>
      </c>
    </row>
    <row r="1718" spans="1:6" hidden="1" x14ac:dyDescent="0.25">
      <c r="A1718" t="s">
        <v>1134</v>
      </c>
      <c r="B1718" t="s">
        <v>1135</v>
      </c>
      <c r="C1718" t="s">
        <v>1065</v>
      </c>
      <c r="D1718" t="s">
        <v>998</v>
      </c>
      <c r="E1718">
        <v>28</v>
      </c>
      <c r="F1718" t="str">
        <f>IFERROR(INDEX(corres_pbs_variables!$A$1:$B$100,MATCH(tab_pbs[[#This Row],[libelle_produit]],corres_pbs_variables!$B$1:$B$100,0),1),"")</f>
        <v/>
      </c>
    </row>
    <row r="1719" spans="1:6" hidden="1" x14ac:dyDescent="0.25">
      <c r="A1719" t="s">
        <v>1134</v>
      </c>
      <c r="B1719" t="s">
        <v>1135</v>
      </c>
      <c r="C1719" t="s">
        <v>1065</v>
      </c>
      <c r="D1719" t="s">
        <v>999</v>
      </c>
      <c r="E1719">
        <v>34</v>
      </c>
      <c r="F1719" t="str">
        <f>IFERROR(INDEX(corres_pbs_variables!$A$1:$B$100,MATCH(tab_pbs[[#This Row],[libelle_produit]],corres_pbs_variables!$B$1:$B$100,0),1),"")</f>
        <v/>
      </c>
    </row>
    <row r="1720" spans="1:6" hidden="1" x14ac:dyDescent="0.25">
      <c r="A1720" t="s">
        <v>1134</v>
      </c>
      <c r="B1720" t="s">
        <v>1135</v>
      </c>
      <c r="C1720" t="s">
        <v>1065</v>
      </c>
      <c r="D1720" t="s">
        <v>1000</v>
      </c>
      <c r="E1720">
        <v>24</v>
      </c>
      <c r="F1720" t="str">
        <f>IFERROR(INDEX(corres_pbs_variables!$A$1:$B$100,MATCH(tab_pbs[[#This Row],[libelle_produit]],corres_pbs_variables!$B$1:$B$100,0),1),"")</f>
        <v/>
      </c>
    </row>
    <row r="1721" spans="1:6" hidden="1" x14ac:dyDescent="0.25">
      <c r="A1721" t="s">
        <v>1134</v>
      </c>
      <c r="B1721" t="s">
        <v>1135</v>
      </c>
      <c r="C1721" t="s">
        <v>1065</v>
      </c>
      <c r="D1721" t="s">
        <v>20</v>
      </c>
      <c r="E1721">
        <v>28</v>
      </c>
      <c r="F1721" t="str">
        <f>IFERROR(INDEX(corres_pbs_variables!$A$1:$B$100,MATCH(tab_pbs[[#This Row],[libelle_produit]],corres_pbs_variables!$B$1:$B$100,0),1),"")</f>
        <v/>
      </c>
    </row>
    <row r="1722" spans="1:6" hidden="1" x14ac:dyDescent="0.25">
      <c r="A1722" t="s">
        <v>1134</v>
      </c>
      <c r="B1722" t="s">
        <v>1135</v>
      </c>
      <c r="C1722" t="s">
        <v>1065</v>
      </c>
      <c r="D1722" t="s">
        <v>1001</v>
      </c>
      <c r="E1722">
        <v>6</v>
      </c>
      <c r="F1722" t="str">
        <f>IFERROR(INDEX(corres_pbs_variables!$A$1:$B$100,MATCH(tab_pbs[[#This Row],[libelle_produit]],corres_pbs_variables!$B$1:$B$100,0),1),"")</f>
        <v/>
      </c>
    </row>
    <row r="1723" spans="1:6" hidden="1" x14ac:dyDescent="0.25">
      <c r="A1723" t="s">
        <v>1134</v>
      </c>
      <c r="B1723" t="s">
        <v>1135</v>
      </c>
      <c r="C1723" t="s">
        <v>1065</v>
      </c>
      <c r="D1723" t="s">
        <v>1002</v>
      </c>
      <c r="E1723">
        <v>10</v>
      </c>
      <c r="F1723" t="str">
        <f>IFERROR(INDEX(corres_pbs_variables!$A$1:$B$100,MATCH(tab_pbs[[#This Row],[libelle_produit]],corres_pbs_variables!$B$1:$B$100,0),1),"")</f>
        <v/>
      </c>
    </row>
    <row r="1724" spans="1:6" hidden="1" x14ac:dyDescent="0.25">
      <c r="A1724" t="s">
        <v>1134</v>
      </c>
      <c r="B1724" t="s">
        <v>1135</v>
      </c>
      <c r="C1724" t="s">
        <v>1065</v>
      </c>
      <c r="D1724" t="s">
        <v>1003</v>
      </c>
      <c r="E1724">
        <v>8</v>
      </c>
      <c r="F1724" t="str">
        <f>IFERROR(INDEX(corres_pbs_variables!$A$1:$B$100,MATCH(tab_pbs[[#This Row],[libelle_produit]],corres_pbs_variables!$B$1:$B$100,0),1),"")</f>
        <v/>
      </c>
    </row>
    <row r="1725" spans="1:6" hidden="1" x14ac:dyDescent="0.25">
      <c r="A1725" t="s">
        <v>1134</v>
      </c>
      <c r="B1725" t="s">
        <v>1135</v>
      </c>
      <c r="C1725" t="s">
        <v>1065</v>
      </c>
      <c r="D1725" t="s">
        <v>1004</v>
      </c>
      <c r="E1725">
        <v>30</v>
      </c>
      <c r="F1725" t="str">
        <f>IFERROR(INDEX(corres_pbs_variables!$A$1:$B$100,MATCH(tab_pbs[[#This Row],[libelle_produit]],corres_pbs_variables!$B$1:$B$100,0),1),"")</f>
        <v/>
      </c>
    </row>
    <row r="1726" spans="1:6" hidden="1" x14ac:dyDescent="0.25">
      <c r="A1726" t="s">
        <v>1134</v>
      </c>
      <c r="B1726" t="s">
        <v>1135</v>
      </c>
      <c r="C1726" t="s">
        <v>1065</v>
      </c>
      <c r="D1726" t="s">
        <v>1005</v>
      </c>
      <c r="E1726">
        <v>30</v>
      </c>
      <c r="F1726" t="str">
        <f>IFERROR(INDEX(corres_pbs_variables!$A$1:$B$100,MATCH(tab_pbs[[#This Row],[libelle_produit]],corres_pbs_variables!$B$1:$B$100,0),1),"")</f>
        <v/>
      </c>
    </row>
    <row r="1727" spans="1:6" hidden="1" x14ac:dyDescent="0.25">
      <c r="A1727" t="s">
        <v>1134</v>
      </c>
      <c r="B1727" t="s">
        <v>1135</v>
      </c>
      <c r="C1727" t="s">
        <v>1065</v>
      </c>
      <c r="D1727" t="s">
        <v>1006</v>
      </c>
      <c r="E1727">
        <v>30</v>
      </c>
      <c r="F1727" t="str">
        <f>IFERROR(INDEX(corres_pbs_variables!$A$1:$B$100,MATCH(tab_pbs[[#This Row],[libelle_produit]],corres_pbs_variables!$B$1:$B$100,0),1),"")</f>
        <v/>
      </c>
    </row>
    <row r="1728" spans="1:6" hidden="1" x14ac:dyDescent="0.25">
      <c r="A1728" t="s">
        <v>1134</v>
      </c>
      <c r="B1728" t="s">
        <v>1135</v>
      </c>
      <c r="C1728" t="s">
        <v>1065</v>
      </c>
      <c r="D1728" t="s">
        <v>1007</v>
      </c>
      <c r="E1728">
        <v>30</v>
      </c>
      <c r="F1728" t="str">
        <f>IFERROR(INDEX(corres_pbs_variables!$A$1:$B$100,MATCH(tab_pbs[[#This Row],[libelle_produit]],corres_pbs_variables!$B$1:$B$100,0),1),"")</f>
        <v/>
      </c>
    </row>
    <row r="1729" spans="1:6" hidden="1" x14ac:dyDescent="0.25">
      <c r="A1729" t="s">
        <v>1134</v>
      </c>
      <c r="B1729" t="s">
        <v>1135</v>
      </c>
      <c r="C1729" t="s">
        <v>1065</v>
      </c>
      <c r="D1729" t="s">
        <v>1008</v>
      </c>
      <c r="E1729">
        <v>30</v>
      </c>
      <c r="F1729" t="str">
        <f>IFERROR(INDEX(corres_pbs_variables!$A$1:$B$100,MATCH(tab_pbs[[#This Row],[libelle_produit]],corres_pbs_variables!$B$1:$B$100,0),1),"")</f>
        <v/>
      </c>
    </row>
    <row r="1730" spans="1:6" hidden="1" x14ac:dyDescent="0.25">
      <c r="A1730" t="s">
        <v>1136</v>
      </c>
      <c r="B1730" t="s">
        <v>1137</v>
      </c>
      <c r="C1730" t="s">
        <v>1065</v>
      </c>
      <c r="D1730" t="s">
        <v>983</v>
      </c>
      <c r="E1730">
        <v>47</v>
      </c>
      <c r="F1730" t="str">
        <f>IFERROR(INDEX(corres_pbs_variables!$A$1:$B$100,MATCH(tab_pbs[[#This Row],[libelle_produit]],corres_pbs_variables!$B$1:$B$100,0),1),"")</f>
        <v/>
      </c>
    </row>
    <row r="1731" spans="1:6" hidden="1" x14ac:dyDescent="0.25">
      <c r="A1731" t="s">
        <v>1136</v>
      </c>
      <c r="B1731" t="s">
        <v>1137</v>
      </c>
      <c r="C1731" t="s">
        <v>1065</v>
      </c>
      <c r="D1731" t="s">
        <v>984</v>
      </c>
      <c r="E1731">
        <v>38</v>
      </c>
      <c r="F1731" t="str">
        <f>IFERROR(INDEX(corres_pbs_variables!$A$1:$B$100,MATCH(tab_pbs[[#This Row],[libelle_produit]],corres_pbs_variables!$B$1:$B$100,0),1),"")</f>
        <v/>
      </c>
    </row>
    <row r="1732" spans="1:6" hidden="1" x14ac:dyDescent="0.25">
      <c r="A1732" t="s">
        <v>1136</v>
      </c>
      <c r="B1732" t="s">
        <v>1137</v>
      </c>
      <c r="C1732" t="s">
        <v>1065</v>
      </c>
      <c r="D1732" t="s">
        <v>985</v>
      </c>
      <c r="E1732">
        <v>46</v>
      </c>
      <c r="F1732" t="str">
        <f>IFERROR(INDEX(corres_pbs_variables!$A$1:$B$100,MATCH(tab_pbs[[#This Row],[libelle_produit]],corres_pbs_variables!$B$1:$B$100,0),1),"")</f>
        <v/>
      </c>
    </row>
    <row r="1733" spans="1:6" hidden="1" x14ac:dyDescent="0.25">
      <c r="A1733" t="s">
        <v>1136</v>
      </c>
      <c r="B1733" t="s">
        <v>1137</v>
      </c>
      <c r="C1733" t="s">
        <v>1065</v>
      </c>
      <c r="D1733" t="s">
        <v>986</v>
      </c>
      <c r="E1733">
        <v>45</v>
      </c>
      <c r="F1733" t="str">
        <f>IFERROR(INDEX(corres_pbs_variables!$A$1:$B$100,MATCH(tab_pbs[[#This Row],[libelle_produit]],corres_pbs_variables!$B$1:$B$100,0),1),"")</f>
        <v/>
      </c>
    </row>
    <row r="1734" spans="1:6" hidden="1" x14ac:dyDescent="0.25">
      <c r="A1734" t="s">
        <v>1136</v>
      </c>
      <c r="B1734" t="s">
        <v>1137</v>
      </c>
      <c r="C1734" t="s">
        <v>1065</v>
      </c>
      <c r="D1734" t="s">
        <v>987</v>
      </c>
      <c r="E1734">
        <v>30</v>
      </c>
      <c r="F1734" t="str">
        <f>IFERROR(INDEX(corres_pbs_variables!$A$1:$B$100,MATCH(tab_pbs[[#This Row],[libelle_produit]],corres_pbs_variables!$B$1:$B$100,0),1),"")</f>
        <v/>
      </c>
    </row>
    <row r="1735" spans="1:6" hidden="1" x14ac:dyDescent="0.25">
      <c r="A1735" t="s">
        <v>1136</v>
      </c>
      <c r="B1735" t="s">
        <v>1137</v>
      </c>
      <c r="C1735" t="s">
        <v>1065</v>
      </c>
      <c r="D1735" t="s">
        <v>988</v>
      </c>
      <c r="E1735">
        <v>48</v>
      </c>
      <c r="F1735" t="str">
        <f>IFERROR(INDEX(corres_pbs_variables!$A$1:$B$100,MATCH(tab_pbs[[#This Row],[libelle_produit]],corres_pbs_variables!$B$1:$B$100,0),1),"")</f>
        <v/>
      </c>
    </row>
    <row r="1736" spans="1:6" hidden="1" x14ac:dyDescent="0.25">
      <c r="A1736" t="s">
        <v>1136</v>
      </c>
      <c r="B1736" t="s">
        <v>1137</v>
      </c>
      <c r="C1736" t="s">
        <v>1065</v>
      </c>
      <c r="D1736" t="s">
        <v>989</v>
      </c>
      <c r="E1736">
        <v>36</v>
      </c>
      <c r="F1736" t="str">
        <f>IFERROR(INDEX(corres_pbs_variables!$A$1:$B$100,MATCH(tab_pbs[[#This Row],[libelle_produit]],corres_pbs_variables!$B$1:$B$100,0),1),"")</f>
        <v/>
      </c>
    </row>
    <row r="1737" spans="1:6" hidden="1" x14ac:dyDescent="0.25">
      <c r="A1737" t="s">
        <v>1136</v>
      </c>
      <c r="B1737" t="s">
        <v>1137</v>
      </c>
      <c r="C1737" t="s">
        <v>1065</v>
      </c>
      <c r="D1737" t="s">
        <v>990</v>
      </c>
      <c r="E1737">
        <v>46</v>
      </c>
      <c r="F1737" t="str">
        <f>IFERROR(INDEX(corres_pbs_variables!$A$1:$B$100,MATCH(tab_pbs[[#This Row],[libelle_produit]],corres_pbs_variables!$B$1:$B$100,0),1),"")</f>
        <v/>
      </c>
    </row>
    <row r="1738" spans="1:6" hidden="1" x14ac:dyDescent="0.25">
      <c r="A1738" t="s">
        <v>1136</v>
      </c>
      <c r="B1738" t="s">
        <v>1137</v>
      </c>
      <c r="C1738" t="s">
        <v>1065</v>
      </c>
      <c r="D1738" t="s">
        <v>991</v>
      </c>
      <c r="E1738">
        <v>36</v>
      </c>
      <c r="F1738" t="str">
        <f>IFERROR(INDEX(corres_pbs_variables!$A$1:$B$100,MATCH(tab_pbs[[#This Row],[libelle_produit]],corres_pbs_variables!$B$1:$B$100,0),1),"")</f>
        <v/>
      </c>
    </row>
    <row r="1739" spans="1:6" hidden="1" x14ac:dyDescent="0.25">
      <c r="A1739" t="s">
        <v>1136</v>
      </c>
      <c r="B1739" t="s">
        <v>1137</v>
      </c>
      <c r="C1739" t="s">
        <v>1065</v>
      </c>
      <c r="D1739" t="s">
        <v>992</v>
      </c>
      <c r="E1739">
        <v>33</v>
      </c>
      <c r="F1739" t="str">
        <f>IFERROR(INDEX(corres_pbs_variables!$A$1:$B$100,MATCH(tab_pbs[[#This Row],[libelle_produit]],corres_pbs_variables!$B$1:$B$100,0),1),"")</f>
        <v/>
      </c>
    </row>
    <row r="1740" spans="1:6" hidden="1" x14ac:dyDescent="0.25">
      <c r="A1740" t="s">
        <v>1136</v>
      </c>
      <c r="B1740" t="s">
        <v>1137</v>
      </c>
      <c r="C1740" t="s">
        <v>1065</v>
      </c>
      <c r="D1740" t="s">
        <v>993</v>
      </c>
      <c r="E1740">
        <v>37</v>
      </c>
      <c r="F1740" t="str">
        <f>IFERROR(INDEX(corres_pbs_variables!$A$1:$B$100,MATCH(tab_pbs[[#This Row],[libelle_produit]],corres_pbs_variables!$B$1:$B$100,0),1),"")</f>
        <v/>
      </c>
    </row>
    <row r="1741" spans="1:6" hidden="1" x14ac:dyDescent="0.25">
      <c r="A1741" t="s">
        <v>1136</v>
      </c>
      <c r="B1741" t="s">
        <v>1137</v>
      </c>
      <c r="C1741" t="s">
        <v>1065</v>
      </c>
      <c r="D1741" t="s">
        <v>994</v>
      </c>
      <c r="E1741">
        <v>45</v>
      </c>
      <c r="F1741" t="str">
        <f>IFERROR(INDEX(corres_pbs_variables!$A$1:$B$100,MATCH(tab_pbs[[#This Row],[libelle_produit]],corres_pbs_variables!$B$1:$B$100,0),1),"")</f>
        <v/>
      </c>
    </row>
    <row r="1742" spans="1:6" hidden="1" x14ac:dyDescent="0.25">
      <c r="A1742" t="s">
        <v>1136</v>
      </c>
      <c r="B1742" t="s">
        <v>1137</v>
      </c>
      <c r="C1742" t="s">
        <v>1065</v>
      </c>
      <c r="D1742" t="s">
        <v>995</v>
      </c>
      <c r="E1742">
        <v>35</v>
      </c>
      <c r="F1742" t="str">
        <f>IFERROR(INDEX(corres_pbs_variables!$A$1:$B$100,MATCH(tab_pbs[[#This Row],[libelle_produit]],corres_pbs_variables!$B$1:$B$100,0),1),"")</f>
        <v/>
      </c>
    </row>
    <row r="1743" spans="1:6" hidden="1" x14ac:dyDescent="0.25">
      <c r="A1743" t="s">
        <v>1136</v>
      </c>
      <c r="B1743" t="s">
        <v>1137</v>
      </c>
      <c r="C1743" t="s">
        <v>1065</v>
      </c>
      <c r="D1743" t="s">
        <v>996</v>
      </c>
      <c r="E1743">
        <v>47</v>
      </c>
      <c r="F1743" t="str">
        <f>IFERROR(INDEX(corres_pbs_variables!$A$1:$B$100,MATCH(tab_pbs[[#This Row],[libelle_produit]],corres_pbs_variables!$B$1:$B$100,0),1),"")</f>
        <v/>
      </c>
    </row>
    <row r="1744" spans="1:6" hidden="1" x14ac:dyDescent="0.25">
      <c r="A1744" t="s">
        <v>1136</v>
      </c>
      <c r="B1744" t="s">
        <v>1137</v>
      </c>
      <c r="C1744" t="s">
        <v>1065</v>
      </c>
      <c r="D1744" t="s">
        <v>997</v>
      </c>
      <c r="E1744">
        <v>37</v>
      </c>
      <c r="F1744" t="str">
        <f>IFERROR(INDEX(corres_pbs_variables!$A$1:$B$100,MATCH(tab_pbs[[#This Row],[libelle_produit]],corres_pbs_variables!$B$1:$B$100,0),1),"")</f>
        <v/>
      </c>
    </row>
    <row r="1745" spans="1:6" hidden="1" x14ac:dyDescent="0.25">
      <c r="A1745" t="s">
        <v>1136</v>
      </c>
      <c r="B1745" t="s">
        <v>1137</v>
      </c>
      <c r="C1745" t="s">
        <v>1065</v>
      </c>
      <c r="D1745" t="s">
        <v>998</v>
      </c>
      <c r="E1745">
        <v>40</v>
      </c>
      <c r="F1745" t="str">
        <f>IFERROR(INDEX(corres_pbs_variables!$A$1:$B$100,MATCH(tab_pbs[[#This Row],[libelle_produit]],corres_pbs_variables!$B$1:$B$100,0),1),"")</f>
        <v/>
      </c>
    </row>
    <row r="1746" spans="1:6" hidden="1" x14ac:dyDescent="0.25">
      <c r="A1746" t="s">
        <v>1136</v>
      </c>
      <c r="B1746" t="s">
        <v>1137</v>
      </c>
      <c r="C1746" t="s">
        <v>1065</v>
      </c>
      <c r="D1746" t="s">
        <v>999</v>
      </c>
      <c r="E1746">
        <v>39</v>
      </c>
      <c r="F1746" t="str">
        <f>IFERROR(INDEX(corres_pbs_variables!$A$1:$B$100,MATCH(tab_pbs[[#This Row],[libelle_produit]],corres_pbs_variables!$B$1:$B$100,0),1),"")</f>
        <v/>
      </c>
    </row>
    <row r="1747" spans="1:6" hidden="1" x14ac:dyDescent="0.25">
      <c r="A1747" t="s">
        <v>1136</v>
      </c>
      <c r="B1747" t="s">
        <v>1137</v>
      </c>
      <c r="C1747" t="s">
        <v>1065</v>
      </c>
      <c r="D1747" t="s">
        <v>1000</v>
      </c>
      <c r="E1747">
        <v>32</v>
      </c>
      <c r="F1747" t="str">
        <f>IFERROR(INDEX(corres_pbs_variables!$A$1:$B$100,MATCH(tab_pbs[[#This Row],[libelle_produit]],corres_pbs_variables!$B$1:$B$100,0),1),"")</f>
        <v/>
      </c>
    </row>
    <row r="1748" spans="1:6" hidden="1" x14ac:dyDescent="0.25">
      <c r="A1748" t="s">
        <v>1136</v>
      </c>
      <c r="B1748" t="s">
        <v>1137</v>
      </c>
      <c r="C1748" t="s">
        <v>1065</v>
      </c>
      <c r="D1748" t="s">
        <v>20</v>
      </c>
      <c r="E1748">
        <v>28</v>
      </c>
      <c r="F1748" t="str">
        <f>IFERROR(INDEX(corres_pbs_variables!$A$1:$B$100,MATCH(tab_pbs[[#This Row],[libelle_produit]],corres_pbs_variables!$B$1:$B$100,0),1),"")</f>
        <v/>
      </c>
    </row>
    <row r="1749" spans="1:6" hidden="1" x14ac:dyDescent="0.25">
      <c r="A1749" t="s">
        <v>1136</v>
      </c>
      <c r="B1749" t="s">
        <v>1137</v>
      </c>
      <c r="C1749" t="s">
        <v>1065</v>
      </c>
      <c r="D1749" t="s">
        <v>1001</v>
      </c>
      <c r="E1749">
        <v>15</v>
      </c>
      <c r="F1749" t="str">
        <f>IFERROR(INDEX(corres_pbs_variables!$A$1:$B$100,MATCH(tab_pbs[[#This Row],[libelle_produit]],corres_pbs_variables!$B$1:$B$100,0),1),"")</f>
        <v/>
      </c>
    </row>
    <row r="1750" spans="1:6" hidden="1" x14ac:dyDescent="0.25">
      <c r="A1750" t="s">
        <v>1136</v>
      </c>
      <c r="B1750" t="s">
        <v>1137</v>
      </c>
      <c r="C1750" t="s">
        <v>1065</v>
      </c>
      <c r="D1750" t="s">
        <v>1002</v>
      </c>
      <c r="E1750">
        <v>60</v>
      </c>
      <c r="F1750" t="str">
        <f>IFERROR(INDEX(corres_pbs_variables!$A$1:$B$100,MATCH(tab_pbs[[#This Row],[libelle_produit]],corres_pbs_variables!$B$1:$B$100,0),1),"")</f>
        <v/>
      </c>
    </row>
    <row r="1751" spans="1:6" hidden="1" x14ac:dyDescent="0.25">
      <c r="A1751" t="s">
        <v>1136</v>
      </c>
      <c r="B1751" t="s">
        <v>1137</v>
      </c>
      <c r="C1751" t="s">
        <v>1065</v>
      </c>
      <c r="D1751" t="s">
        <v>1003</v>
      </c>
      <c r="E1751">
        <v>28</v>
      </c>
      <c r="F1751" t="str">
        <f>IFERROR(INDEX(corres_pbs_variables!$A$1:$B$100,MATCH(tab_pbs[[#This Row],[libelle_produit]],corres_pbs_variables!$B$1:$B$100,0),1),"")</f>
        <v/>
      </c>
    </row>
    <row r="1752" spans="1:6" hidden="1" x14ac:dyDescent="0.25">
      <c r="A1752" t="s">
        <v>1136</v>
      </c>
      <c r="B1752" t="s">
        <v>1137</v>
      </c>
      <c r="C1752" t="s">
        <v>1065</v>
      </c>
      <c r="D1752" t="s">
        <v>1004</v>
      </c>
      <c r="E1752">
        <v>38</v>
      </c>
      <c r="F1752" t="str">
        <f>IFERROR(INDEX(corres_pbs_variables!$A$1:$B$100,MATCH(tab_pbs[[#This Row],[libelle_produit]],corres_pbs_variables!$B$1:$B$100,0),1),"")</f>
        <v/>
      </c>
    </row>
    <row r="1753" spans="1:6" hidden="1" x14ac:dyDescent="0.25">
      <c r="A1753" t="s">
        <v>1136</v>
      </c>
      <c r="B1753" t="s">
        <v>1137</v>
      </c>
      <c r="C1753" t="s">
        <v>1065</v>
      </c>
      <c r="D1753" t="s">
        <v>1005</v>
      </c>
      <c r="E1753">
        <v>38</v>
      </c>
      <c r="F1753" t="str">
        <f>IFERROR(INDEX(corres_pbs_variables!$A$1:$B$100,MATCH(tab_pbs[[#This Row],[libelle_produit]],corres_pbs_variables!$B$1:$B$100,0),1),"")</f>
        <v/>
      </c>
    </row>
    <row r="1754" spans="1:6" hidden="1" x14ac:dyDescent="0.25">
      <c r="A1754" t="s">
        <v>1136</v>
      </c>
      <c r="B1754" t="s">
        <v>1137</v>
      </c>
      <c r="C1754" t="s">
        <v>1065</v>
      </c>
      <c r="D1754" t="s">
        <v>1006</v>
      </c>
      <c r="E1754">
        <v>38</v>
      </c>
      <c r="F1754" t="str">
        <f>IFERROR(INDEX(corres_pbs_variables!$A$1:$B$100,MATCH(tab_pbs[[#This Row],[libelle_produit]],corres_pbs_variables!$B$1:$B$100,0),1),"")</f>
        <v/>
      </c>
    </row>
    <row r="1755" spans="1:6" hidden="1" x14ac:dyDescent="0.25">
      <c r="A1755" t="s">
        <v>1136</v>
      </c>
      <c r="B1755" t="s">
        <v>1137</v>
      </c>
      <c r="C1755" t="s">
        <v>1065</v>
      </c>
      <c r="D1755" t="s">
        <v>1007</v>
      </c>
      <c r="E1755">
        <v>38</v>
      </c>
      <c r="F1755" t="str">
        <f>IFERROR(INDEX(corres_pbs_variables!$A$1:$B$100,MATCH(tab_pbs[[#This Row],[libelle_produit]],corres_pbs_variables!$B$1:$B$100,0),1),"")</f>
        <v/>
      </c>
    </row>
    <row r="1756" spans="1:6" hidden="1" x14ac:dyDescent="0.25">
      <c r="A1756" t="s">
        <v>1136</v>
      </c>
      <c r="B1756" t="s">
        <v>1137</v>
      </c>
      <c r="C1756" t="s">
        <v>1065</v>
      </c>
      <c r="D1756" t="s">
        <v>1008</v>
      </c>
      <c r="E1756">
        <v>38</v>
      </c>
      <c r="F1756" t="str">
        <f>IFERROR(INDEX(corres_pbs_variables!$A$1:$B$100,MATCH(tab_pbs[[#This Row],[libelle_produit]],corres_pbs_variables!$B$1:$B$100,0),1),"")</f>
        <v/>
      </c>
    </row>
    <row r="1757" spans="1:6" hidden="1" x14ac:dyDescent="0.25">
      <c r="A1757" t="s">
        <v>1138</v>
      </c>
      <c r="B1757" t="s">
        <v>1139</v>
      </c>
      <c r="C1757" t="s">
        <v>1065</v>
      </c>
      <c r="D1757" t="s">
        <v>983</v>
      </c>
      <c r="E1757">
        <v>8</v>
      </c>
      <c r="F1757" t="str">
        <f>IFERROR(INDEX(corres_pbs_variables!$A$1:$B$100,MATCH(tab_pbs[[#This Row],[libelle_produit]],corres_pbs_variables!$B$1:$B$100,0),1),"")</f>
        <v/>
      </c>
    </row>
    <row r="1758" spans="1:6" hidden="1" x14ac:dyDescent="0.25">
      <c r="A1758" t="s">
        <v>1138</v>
      </c>
      <c r="B1758" t="s">
        <v>1139</v>
      </c>
      <c r="C1758" t="s">
        <v>1065</v>
      </c>
      <c r="D1758" t="s">
        <v>984</v>
      </c>
      <c r="E1758">
        <v>18</v>
      </c>
      <c r="F1758" t="str">
        <f>IFERROR(INDEX(corres_pbs_variables!$A$1:$B$100,MATCH(tab_pbs[[#This Row],[libelle_produit]],corres_pbs_variables!$B$1:$B$100,0),1),"")</f>
        <v/>
      </c>
    </row>
    <row r="1759" spans="1:6" hidden="1" x14ac:dyDescent="0.25">
      <c r="A1759" t="s">
        <v>1138</v>
      </c>
      <c r="B1759" t="s">
        <v>1139</v>
      </c>
      <c r="C1759" t="s">
        <v>1065</v>
      </c>
      <c r="D1759" t="s">
        <v>985</v>
      </c>
      <c r="E1759">
        <v>12</v>
      </c>
      <c r="F1759" t="str">
        <f>IFERROR(INDEX(corres_pbs_variables!$A$1:$B$100,MATCH(tab_pbs[[#This Row],[libelle_produit]],corres_pbs_variables!$B$1:$B$100,0),1),"")</f>
        <v/>
      </c>
    </row>
    <row r="1760" spans="1:6" hidden="1" x14ac:dyDescent="0.25">
      <c r="A1760" t="s">
        <v>1138</v>
      </c>
      <c r="B1760" t="s">
        <v>1139</v>
      </c>
      <c r="C1760" t="s">
        <v>1065</v>
      </c>
      <c r="D1760" t="s">
        <v>986</v>
      </c>
      <c r="E1760">
        <v>23</v>
      </c>
      <c r="F1760" t="str">
        <f>IFERROR(INDEX(corres_pbs_variables!$A$1:$B$100,MATCH(tab_pbs[[#This Row],[libelle_produit]],corres_pbs_variables!$B$1:$B$100,0),1),"")</f>
        <v/>
      </c>
    </row>
    <row r="1761" spans="1:6" hidden="1" x14ac:dyDescent="0.25">
      <c r="A1761" t="s">
        <v>1138</v>
      </c>
      <c r="B1761" t="s">
        <v>1139</v>
      </c>
      <c r="C1761" t="s">
        <v>1065</v>
      </c>
      <c r="D1761" t="s">
        <v>987</v>
      </c>
      <c r="E1761">
        <v>14</v>
      </c>
      <c r="F1761" t="str">
        <f>IFERROR(INDEX(corres_pbs_variables!$A$1:$B$100,MATCH(tab_pbs[[#This Row],[libelle_produit]],corres_pbs_variables!$B$1:$B$100,0),1),"")</f>
        <v/>
      </c>
    </row>
    <row r="1762" spans="1:6" hidden="1" x14ac:dyDescent="0.25">
      <c r="A1762" t="s">
        <v>1138</v>
      </c>
      <c r="B1762" t="s">
        <v>1139</v>
      </c>
      <c r="C1762" t="s">
        <v>1065</v>
      </c>
      <c r="D1762" t="s">
        <v>988</v>
      </c>
      <c r="E1762">
        <v>5</v>
      </c>
      <c r="F1762" t="str">
        <f>IFERROR(INDEX(corres_pbs_variables!$A$1:$B$100,MATCH(tab_pbs[[#This Row],[libelle_produit]],corres_pbs_variables!$B$1:$B$100,0),1),"")</f>
        <v/>
      </c>
    </row>
    <row r="1763" spans="1:6" hidden="1" x14ac:dyDescent="0.25">
      <c r="A1763" t="s">
        <v>1138</v>
      </c>
      <c r="B1763" t="s">
        <v>1139</v>
      </c>
      <c r="C1763" t="s">
        <v>1065</v>
      </c>
      <c r="D1763" t="s">
        <v>989</v>
      </c>
      <c r="E1763">
        <v>18</v>
      </c>
      <c r="F1763" t="str">
        <f>IFERROR(INDEX(corres_pbs_variables!$A$1:$B$100,MATCH(tab_pbs[[#This Row],[libelle_produit]],corres_pbs_variables!$B$1:$B$100,0),1),"")</f>
        <v/>
      </c>
    </row>
    <row r="1764" spans="1:6" hidden="1" x14ac:dyDescent="0.25">
      <c r="A1764" t="s">
        <v>1138</v>
      </c>
      <c r="B1764" t="s">
        <v>1139</v>
      </c>
      <c r="C1764" t="s">
        <v>1065</v>
      </c>
      <c r="D1764" t="s">
        <v>990</v>
      </c>
      <c r="E1764">
        <v>17</v>
      </c>
      <c r="F1764" t="str">
        <f>IFERROR(INDEX(corres_pbs_variables!$A$1:$B$100,MATCH(tab_pbs[[#This Row],[libelle_produit]],corres_pbs_variables!$B$1:$B$100,0),1),"")</f>
        <v/>
      </c>
    </row>
    <row r="1765" spans="1:6" hidden="1" x14ac:dyDescent="0.25">
      <c r="A1765" t="s">
        <v>1138</v>
      </c>
      <c r="B1765" t="s">
        <v>1139</v>
      </c>
      <c r="C1765" t="s">
        <v>1065</v>
      </c>
      <c r="D1765" t="s">
        <v>991</v>
      </c>
      <c r="E1765">
        <v>15</v>
      </c>
      <c r="F1765" t="str">
        <f>IFERROR(INDEX(corres_pbs_variables!$A$1:$B$100,MATCH(tab_pbs[[#This Row],[libelle_produit]],corres_pbs_variables!$B$1:$B$100,0),1),"")</f>
        <v/>
      </c>
    </row>
    <row r="1766" spans="1:6" hidden="1" x14ac:dyDescent="0.25">
      <c r="A1766" t="s">
        <v>1138</v>
      </c>
      <c r="B1766" t="s">
        <v>1139</v>
      </c>
      <c r="C1766" t="s">
        <v>1065</v>
      </c>
      <c r="D1766" t="s">
        <v>992</v>
      </c>
      <c r="E1766">
        <v>16</v>
      </c>
      <c r="F1766" t="str">
        <f>IFERROR(INDEX(corres_pbs_variables!$A$1:$B$100,MATCH(tab_pbs[[#This Row],[libelle_produit]],corres_pbs_variables!$B$1:$B$100,0),1),"")</f>
        <v/>
      </c>
    </row>
    <row r="1767" spans="1:6" hidden="1" x14ac:dyDescent="0.25">
      <c r="A1767" t="s">
        <v>1138</v>
      </c>
      <c r="B1767" t="s">
        <v>1139</v>
      </c>
      <c r="C1767" t="s">
        <v>1065</v>
      </c>
      <c r="D1767" t="s">
        <v>993</v>
      </c>
      <c r="E1767">
        <v>16</v>
      </c>
      <c r="F1767" t="str">
        <f>IFERROR(INDEX(corres_pbs_variables!$A$1:$B$100,MATCH(tab_pbs[[#This Row],[libelle_produit]],corres_pbs_variables!$B$1:$B$100,0),1),"")</f>
        <v/>
      </c>
    </row>
    <row r="1768" spans="1:6" hidden="1" x14ac:dyDescent="0.25">
      <c r="A1768" t="s">
        <v>1138</v>
      </c>
      <c r="B1768" t="s">
        <v>1139</v>
      </c>
      <c r="C1768" t="s">
        <v>1065</v>
      </c>
      <c r="D1768" t="s">
        <v>994</v>
      </c>
      <c r="E1768">
        <v>22</v>
      </c>
      <c r="F1768" t="str">
        <f>IFERROR(INDEX(corres_pbs_variables!$A$1:$B$100,MATCH(tab_pbs[[#This Row],[libelle_produit]],corres_pbs_variables!$B$1:$B$100,0),1),"")</f>
        <v/>
      </c>
    </row>
    <row r="1769" spans="1:6" hidden="1" x14ac:dyDescent="0.25">
      <c r="A1769" t="s">
        <v>1138</v>
      </c>
      <c r="B1769" t="s">
        <v>1139</v>
      </c>
      <c r="C1769" t="s">
        <v>1065</v>
      </c>
      <c r="D1769" t="s">
        <v>995</v>
      </c>
      <c r="E1769">
        <v>12</v>
      </c>
      <c r="F1769" t="str">
        <f>IFERROR(INDEX(corres_pbs_variables!$A$1:$B$100,MATCH(tab_pbs[[#This Row],[libelle_produit]],corres_pbs_variables!$B$1:$B$100,0),1),"")</f>
        <v/>
      </c>
    </row>
    <row r="1770" spans="1:6" hidden="1" x14ac:dyDescent="0.25">
      <c r="A1770" t="s">
        <v>1138</v>
      </c>
      <c r="B1770" t="s">
        <v>1139</v>
      </c>
      <c r="C1770" t="s">
        <v>1065</v>
      </c>
      <c r="D1770" t="s">
        <v>996</v>
      </c>
      <c r="E1770">
        <v>16</v>
      </c>
      <c r="F1770" t="str">
        <f>IFERROR(INDEX(corres_pbs_variables!$A$1:$B$100,MATCH(tab_pbs[[#This Row],[libelle_produit]],corres_pbs_variables!$B$1:$B$100,0),1),"")</f>
        <v/>
      </c>
    </row>
    <row r="1771" spans="1:6" hidden="1" x14ac:dyDescent="0.25">
      <c r="A1771" t="s">
        <v>1138</v>
      </c>
      <c r="B1771" t="s">
        <v>1139</v>
      </c>
      <c r="C1771" t="s">
        <v>1065</v>
      </c>
      <c r="D1771" t="s">
        <v>997</v>
      </c>
      <c r="E1771">
        <v>17</v>
      </c>
      <c r="F1771" t="str">
        <f>IFERROR(INDEX(corres_pbs_variables!$A$1:$B$100,MATCH(tab_pbs[[#This Row],[libelle_produit]],corres_pbs_variables!$B$1:$B$100,0),1),"")</f>
        <v/>
      </c>
    </row>
    <row r="1772" spans="1:6" hidden="1" x14ac:dyDescent="0.25">
      <c r="A1772" t="s">
        <v>1138</v>
      </c>
      <c r="B1772" t="s">
        <v>1139</v>
      </c>
      <c r="C1772" t="s">
        <v>1065</v>
      </c>
      <c r="D1772" t="s">
        <v>998</v>
      </c>
      <c r="E1772">
        <v>14</v>
      </c>
      <c r="F1772" t="str">
        <f>IFERROR(INDEX(corres_pbs_variables!$A$1:$B$100,MATCH(tab_pbs[[#This Row],[libelle_produit]],corres_pbs_variables!$B$1:$B$100,0),1),"")</f>
        <v/>
      </c>
    </row>
    <row r="1773" spans="1:6" hidden="1" x14ac:dyDescent="0.25">
      <c r="A1773" t="s">
        <v>1138</v>
      </c>
      <c r="B1773" t="s">
        <v>1139</v>
      </c>
      <c r="C1773" t="s">
        <v>1065</v>
      </c>
      <c r="D1773" t="s">
        <v>999</v>
      </c>
      <c r="E1773">
        <v>12</v>
      </c>
      <c r="F1773" t="str">
        <f>IFERROR(INDEX(corres_pbs_variables!$A$1:$B$100,MATCH(tab_pbs[[#This Row],[libelle_produit]],corres_pbs_variables!$B$1:$B$100,0),1),"")</f>
        <v/>
      </c>
    </row>
    <row r="1774" spans="1:6" hidden="1" x14ac:dyDescent="0.25">
      <c r="A1774" t="s">
        <v>1138</v>
      </c>
      <c r="B1774" t="s">
        <v>1139</v>
      </c>
      <c r="C1774" t="s">
        <v>1065</v>
      </c>
      <c r="D1774" t="s">
        <v>1000</v>
      </c>
      <c r="E1774">
        <v>9</v>
      </c>
      <c r="F1774" t="str">
        <f>IFERROR(INDEX(corres_pbs_variables!$A$1:$B$100,MATCH(tab_pbs[[#This Row],[libelle_produit]],corres_pbs_variables!$B$1:$B$100,0),1),"")</f>
        <v/>
      </c>
    </row>
    <row r="1775" spans="1:6" hidden="1" x14ac:dyDescent="0.25">
      <c r="A1775" t="s">
        <v>1138</v>
      </c>
      <c r="B1775" t="s">
        <v>1139</v>
      </c>
      <c r="C1775" t="s">
        <v>1065</v>
      </c>
      <c r="D1775" t="s">
        <v>20</v>
      </c>
      <c r="E1775">
        <v>18</v>
      </c>
      <c r="F1775" t="str">
        <f>IFERROR(INDEX(corres_pbs_variables!$A$1:$B$100,MATCH(tab_pbs[[#This Row],[libelle_produit]],corres_pbs_variables!$B$1:$B$100,0),1),"")</f>
        <v/>
      </c>
    </row>
    <row r="1776" spans="1:6" hidden="1" x14ac:dyDescent="0.25">
      <c r="A1776" t="s">
        <v>1138</v>
      </c>
      <c r="B1776" t="s">
        <v>1139</v>
      </c>
      <c r="C1776" t="s">
        <v>1065</v>
      </c>
      <c r="D1776" t="s">
        <v>1001</v>
      </c>
      <c r="E1776">
        <v>4</v>
      </c>
      <c r="F1776" t="str">
        <f>IFERROR(INDEX(corres_pbs_variables!$A$1:$B$100,MATCH(tab_pbs[[#This Row],[libelle_produit]],corres_pbs_variables!$B$1:$B$100,0),1),"")</f>
        <v/>
      </c>
    </row>
    <row r="1777" spans="1:6" hidden="1" x14ac:dyDescent="0.25">
      <c r="A1777" t="s">
        <v>1138</v>
      </c>
      <c r="B1777" t="s">
        <v>1139</v>
      </c>
      <c r="C1777" t="s">
        <v>1065</v>
      </c>
      <c r="D1777" t="s">
        <v>1002</v>
      </c>
      <c r="E1777">
        <v>5</v>
      </c>
      <c r="F1777" t="str">
        <f>IFERROR(INDEX(corres_pbs_variables!$A$1:$B$100,MATCH(tab_pbs[[#This Row],[libelle_produit]],corres_pbs_variables!$B$1:$B$100,0),1),"")</f>
        <v/>
      </c>
    </row>
    <row r="1778" spans="1:6" hidden="1" x14ac:dyDescent="0.25">
      <c r="A1778" t="s">
        <v>1138</v>
      </c>
      <c r="B1778" t="s">
        <v>1139</v>
      </c>
      <c r="C1778" t="s">
        <v>1065</v>
      </c>
      <c r="D1778" t="s">
        <v>1003</v>
      </c>
      <c r="E1778">
        <v>6</v>
      </c>
      <c r="F1778" t="str">
        <f>IFERROR(INDEX(corres_pbs_variables!$A$1:$B$100,MATCH(tab_pbs[[#This Row],[libelle_produit]],corres_pbs_variables!$B$1:$B$100,0),1),"")</f>
        <v/>
      </c>
    </row>
    <row r="1779" spans="1:6" hidden="1" x14ac:dyDescent="0.25">
      <c r="A1779" t="s">
        <v>1138</v>
      </c>
      <c r="B1779" t="s">
        <v>1139</v>
      </c>
      <c r="C1779" t="s">
        <v>1065</v>
      </c>
      <c r="D1779" t="s">
        <v>1004</v>
      </c>
      <c r="E1779">
        <v>10</v>
      </c>
      <c r="F1779" t="str">
        <f>IFERROR(INDEX(corres_pbs_variables!$A$1:$B$100,MATCH(tab_pbs[[#This Row],[libelle_produit]],corres_pbs_variables!$B$1:$B$100,0),1),"")</f>
        <v/>
      </c>
    </row>
    <row r="1780" spans="1:6" hidden="1" x14ac:dyDescent="0.25">
      <c r="A1780" t="s">
        <v>1138</v>
      </c>
      <c r="B1780" t="s">
        <v>1139</v>
      </c>
      <c r="C1780" t="s">
        <v>1065</v>
      </c>
      <c r="D1780" t="s">
        <v>1005</v>
      </c>
      <c r="E1780">
        <v>10</v>
      </c>
      <c r="F1780" t="str">
        <f>IFERROR(INDEX(corres_pbs_variables!$A$1:$B$100,MATCH(tab_pbs[[#This Row],[libelle_produit]],corres_pbs_variables!$B$1:$B$100,0),1),"")</f>
        <v/>
      </c>
    </row>
    <row r="1781" spans="1:6" hidden="1" x14ac:dyDescent="0.25">
      <c r="A1781" t="s">
        <v>1138</v>
      </c>
      <c r="B1781" t="s">
        <v>1139</v>
      </c>
      <c r="C1781" t="s">
        <v>1065</v>
      </c>
      <c r="D1781" t="s">
        <v>1006</v>
      </c>
      <c r="E1781">
        <v>10</v>
      </c>
      <c r="F1781" t="str">
        <f>IFERROR(INDEX(corres_pbs_variables!$A$1:$B$100,MATCH(tab_pbs[[#This Row],[libelle_produit]],corres_pbs_variables!$B$1:$B$100,0),1),"")</f>
        <v/>
      </c>
    </row>
    <row r="1782" spans="1:6" hidden="1" x14ac:dyDescent="0.25">
      <c r="A1782" t="s">
        <v>1138</v>
      </c>
      <c r="B1782" t="s">
        <v>1139</v>
      </c>
      <c r="C1782" t="s">
        <v>1065</v>
      </c>
      <c r="D1782" t="s">
        <v>1007</v>
      </c>
      <c r="E1782">
        <v>10</v>
      </c>
      <c r="F1782" t="str">
        <f>IFERROR(INDEX(corres_pbs_variables!$A$1:$B$100,MATCH(tab_pbs[[#This Row],[libelle_produit]],corres_pbs_variables!$B$1:$B$100,0),1),"")</f>
        <v/>
      </c>
    </row>
    <row r="1783" spans="1:6" hidden="1" x14ac:dyDescent="0.25">
      <c r="A1783" t="s">
        <v>1138</v>
      </c>
      <c r="B1783" t="s">
        <v>1139</v>
      </c>
      <c r="C1783" t="s">
        <v>1065</v>
      </c>
      <c r="D1783" t="s">
        <v>1008</v>
      </c>
      <c r="E1783">
        <v>10</v>
      </c>
      <c r="F1783" t="str">
        <f>IFERROR(INDEX(corres_pbs_variables!$A$1:$B$100,MATCH(tab_pbs[[#This Row],[libelle_produit]],corres_pbs_variables!$B$1:$B$100,0),1),"")</f>
        <v/>
      </c>
    </row>
    <row r="1784" spans="1:6" hidden="1" x14ac:dyDescent="0.25">
      <c r="A1784" t="s">
        <v>1140</v>
      </c>
      <c r="B1784" t="s">
        <v>1141</v>
      </c>
      <c r="C1784" t="s">
        <v>1065</v>
      </c>
      <c r="D1784" t="s">
        <v>983</v>
      </c>
      <c r="E1784">
        <v>0</v>
      </c>
      <c r="F1784" t="str">
        <f>IFERROR(INDEX(corres_pbs_variables!$A$1:$B$100,MATCH(tab_pbs[[#This Row],[libelle_produit]],corres_pbs_variables!$B$1:$B$100,0),1),"")</f>
        <v/>
      </c>
    </row>
    <row r="1785" spans="1:6" hidden="1" x14ac:dyDescent="0.25">
      <c r="A1785" t="s">
        <v>1140</v>
      </c>
      <c r="B1785" t="s">
        <v>1141</v>
      </c>
      <c r="C1785" t="s">
        <v>1065</v>
      </c>
      <c r="D1785" t="s">
        <v>984</v>
      </c>
      <c r="E1785">
        <v>0</v>
      </c>
      <c r="F1785" t="str">
        <f>IFERROR(INDEX(corres_pbs_variables!$A$1:$B$100,MATCH(tab_pbs[[#This Row],[libelle_produit]],corres_pbs_variables!$B$1:$B$100,0),1),"")</f>
        <v/>
      </c>
    </row>
    <row r="1786" spans="1:6" hidden="1" x14ac:dyDescent="0.25">
      <c r="A1786" t="s">
        <v>1140</v>
      </c>
      <c r="B1786" t="s">
        <v>1141</v>
      </c>
      <c r="C1786" t="s">
        <v>1065</v>
      </c>
      <c r="D1786" t="s">
        <v>985</v>
      </c>
      <c r="E1786">
        <v>0</v>
      </c>
      <c r="F1786" t="str">
        <f>IFERROR(INDEX(corres_pbs_variables!$A$1:$B$100,MATCH(tab_pbs[[#This Row],[libelle_produit]],corres_pbs_variables!$B$1:$B$100,0),1),"")</f>
        <v/>
      </c>
    </row>
    <row r="1787" spans="1:6" hidden="1" x14ac:dyDescent="0.25">
      <c r="A1787" t="s">
        <v>1140</v>
      </c>
      <c r="B1787" t="s">
        <v>1141</v>
      </c>
      <c r="C1787" t="s">
        <v>1065</v>
      </c>
      <c r="D1787" t="s">
        <v>986</v>
      </c>
      <c r="E1787">
        <v>0</v>
      </c>
      <c r="F1787" t="str">
        <f>IFERROR(INDEX(corres_pbs_variables!$A$1:$B$100,MATCH(tab_pbs[[#This Row],[libelle_produit]],corres_pbs_variables!$B$1:$B$100,0),1),"")</f>
        <v/>
      </c>
    </row>
    <row r="1788" spans="1:6" hidden="1" x14ac:dyDescent="0.25">
      <c r="A1788" t="s">
        <v>1140</v>
      </c>
      <c r="B1788" t="s">
        <v>1141</v>
      </c>
      <c r="C1788" t="s">
        <v>1065</v>
      </c>
      <c r="D1788" t="s">
        <v>987</v>
      </c>
      <c r="E1788">
        <v>0</v>
      </c>
      <c r="F1788" t="str">
        <f>IFERROR(INDEX(corres_pbs_variables!$A$1:$B$100,MATCH(tab_pbs[[#This Row],[libelle_produit]],corres_pbs_variables!$B$1:$B$100,0),1),"")</f>
        <v/>
      </c>
    </row>
    <row r="1789" spans="1:6" hidden="1" x14ac:dyDescent="0.25">
      <c r="A1789" t="s">
        <v>1140</v>
      </c>
      <c r="B1789" t="s">
        <v>1141</v>
      </c>
      <c r="C1789" t="s">
        <v>1065</v>
      </c>
      <c r="D1789" t="s">
        <v>988</v>
      </c>
      <c r="E1789">
        <v>0</v>
      </c>
      <c r="F1789" t="str">
        <f>IFERROR(INDEX(corres_pbs_variables!$A$1:$B$100,MATCH(tab_pbs[[#This Row],[libelle_produit]],corres_pbs_variables!$B$1:$B$100,0),1),"")</f>
        <v/>
      </c>
    </row>
    <row r="1790" spans="1:6" hidden="1" x14ac:dyDescent="0.25">
      <c r="A1790" t="s">
        <v>1140</v>
      </c>
      <c r="B1790" t="s">
        <v>1141</v>
      </c>
      <c r="C1790" t="s">
        <v>1065</v>
      </c>
      <c r="D1790" t="s">
        <v>989</v>
      </c>
      <c r="E1790">
        <v>0</v>
      </c>
      <c r="F1790" t="str">
        <f>IFERROR(INDEX(corres_pbs_variables!$A$1:$B$100,MATCH(tab_pbs[[#This Row],[libelle_produit]],corres_pbs_variables!$B$1:$B$100,0),1),"")</f>
        <v/>
      </c>
    </row>
    <row r="1791" spans="1:6" hidden="1" x14ac:dyDescent="0.25">
      <c r="A1791" t="s">
        <v>1140</v>
      </c>
      <c r="B1791" t="s">
        <v>1141</v>
      </c>
      <c r="C1791" t="s">
        <v>1065</v>
      </c>
      <c r="D1791" t="s">
        <v>990</v>
      </c>
      <c r="E1791">
        <v>0</v>
      </c>
      <c r="F1791" t="str">
        <f>IFERROR(INDEX(corres_pbs_variables!$A$1:$B$100,MATCH(tab_pbs[[#This Row],[libelle_produit]],corres_pbs_variables!$B$1:$B$100,0),1),"")</f>
        <v/>
      </c>
    </row>
    <row r="1792" spans="1:6" hidden="1" x14ac:dyDescent="0.25">
      <c r="A1792" t="s">
        <v>1140</v>
      </c>
      <c r="B1792" t="s">
        <v>1141</v>
      </c>
      <c r="C1792" t="s">
        <v>1065</v>
      </c>
      <c r="D1792" t="s">
        <v>991</v>
      </c>
      <c r="E1792">
        <v>0</v>
      </c>
      <c r="F1792" t="str">
        <f>IFERROR(INDEX(corres_pbs_variables!$A$1:$B$100,MATCH(tab_pbs[[#This Row],[libelle_produit]],corres_pbs_variables!$B$1:$B$100,0),1),"")</f>
        <v/>
      </c>
    </row>
    <row r="1793" spans="1:6" hidden="1" x14ac:dyDescent="0.25">
      <c r="A1793" t="s">
        <v>1140</v>
      </c>
      <c r="B1793" t="s">
        <v>1141</v>
      </c>
      <c r="C1793" t="s">
        <v>1065</v>
      </c>
      <c r="D1793" t="s">
        <v>992</v>
      </c>
      <c r="E1793">
        <v>0</v>
      </c>
      <c r="F1793" t="str">
        <f>IFERROR(INDEX(corres_pbs_variables!$A$1:$B$100,MATCH(tab_pbs[[#This Row],[libelle_produit]],corres_pbs_variables!$B$1:$B$100,0),1),"")</f>
        <v/>
      </c>
    </row>
    <row r="1794" spans="1:6" hidden="1" x14ac:dyDescent="0.25">
      <c r="A1794" t="s">
        <v>1140</v>
      </c>
      <c r="B1794" t="s">
        <v>1141</v>
      </c>
      <c r="C1794" t="s">
        <v>1065</v>
      </c>
      <c r="D1794" t="s">
        <v>993</v>
      </c>
      <c r="E1794">
        <v>0</v>
      </c>
      <c r="F1794" t="str">
        <f>IFERROR(INDEX(corres_pbs_variables!$A$1:$B$100,MATCH(tab_pbs[[#This Row],[libelle_produit]],corres_pbs_variables!$B$1:$B$100,0),1),"")</f>
        <v/>
      </c>
    </row>
    <row r="1795" spans="1:6" hidden="1" x14ac:dyDescent="0.25">
      <c r="A1795" t="s">
        <v>1140</v>
      </c>
      <c r="B1795" t="s">
        <v>1141</v>
      </c>
      <c r="C1795" t="s">
        <v>1065</v>
      </c>
      <c r="D1795" t="s">
        <v>994</v>
      </c>
      <c r="E1795">
        <v>0</v>
      </c>
      <c r="F1795" t="str">
        <f>IFERROR(INDEX(corres_pbs_variables!$A$1:$B$100,MATCH(tab_pbs[[#This Row],[libelle_produit]],corres_pbs_variables!$B$1:$B$100,0),1),"")</f>
        <v/>
      </c>
    </row>
    <row r="1796" spans="1:6" hidden="1" x14ac:dyDescent="0.25">
      <c r="A1796" t="s">
        <v>1140</v>
      </c>
      <c r="B1796" t="s">
        <v>1141</v>
      </c>
      <c r="C1796" t="s">
        <v>1065</v>
      </c>
      <c r="D1796" t="s">
        <v>995</v>
      </c>
      <c r="E1796">
        <v>0</v>
      </c>
      <c r="F1796" t="str">
        <f>IFERROR(INDEX(corres_pbs_variables!$A$1:$B$100,MATCH(tab_pbs[[#This Row],[libelle_produit]],corres_pbs_variables!$B$1:$B$100,0),1),"")</f>
        <v/>
      </c>
    </row>
    <row r="1797" spans="1:6" hidden="1" x14ac:dyDescent="0.25">
      <c r="A1797" t="s">
        <v>1140</v>
      </c>
      <c r="B1797" t="s">
        <v>1141</v>
      </c>
      <c r="C1797" t="s">
        <v>1065</v>
      </c>
      <c r="D1797" t="s">
        <v>996</v>
      </c>
      <c r="E1797">
        <v>0</v>
      </c>
      <c r="F1797" t="str">
        <f>IFERROR(INDEX(corres_pbs_variables!$A$1:$B$100,MATCH(tab_pbs[[#This Row],[libelle_produit]],corres_pbs_variables!$B$1:$B$100,0),1),"")</f>
        <v/>
      </c>
    </row>
    <row r="1798" spans="1:6" hidden="1" x14ac:dyDescent="0.25">
      <c r="A1798" t="s">
        <v>1140</v>
      </c>
      <c r="B1798" t="s">
        <v>1141</v>
      </c>
      <c r="C1798" t="s">
        <v>1065</v>
      </c>
      <c r="D1798" t="s">
        <v>997</v>
      </c>
      <c r="E1798">
        <v>0</v>
      </c>
      <c r="F1798" t="str">
        <f>IFERROR(INDEX(corres_pbs_variables!$A$1:$B$100,MATCH(tab_pbs[[#This Row],[libelle_produit]],corres_pbs_variables!$B$1:$B$100,0),1),"")</f>
        <v/>
      </c>
    </row>
    <row r="1799" spans="1:6" hidden="1" x14ac:dyDescent="0.25">
      <c r="A1799" t="s">
        <v>1140</v>
      </c>
      <c r="B1799" t="s">
        <v>1141</v>
      </c>
      <c r="C1799" t="s">
        <v>1065</v>
      </c>
      <c r="D1799" t="s">
        <v>998</v>
      </c>
      <c r="E1799">
        <v>0</v>
      </c>
      <c r="F1799" t="str">
        <f>IFERROR(INDEX(corres_pbs_variables!$A$1:$B$100,MATCH(tab_pbs[[#This Row],[libelle_produit]],corres_pbs_variables!$B$1:$B$100,0),1),"")</f>
        <v/>
      </c>
    </row>
    <row r="1800" spans="1:6" hidden="1" x14ac:dyDescent="0.25">
      <c r="A1800" t="s">
        <v>1140</v>
      </c>
      <c r="B1800" t="s">
        <v>1141</v>
      </c>
      <c r="C1800" t="s">
        <v>1065</v>
      </c>
      <c r="D1800" t="s">
        <v>999</v>
      </c>
      <c r="E1800">
        <v>0</v>
      </c>
      <c r="F1800" t="str">
        <f>IFERROR(INDEX(corres_pbs_variables!$A$1:$B$100,MATCH(tab_pbs[[#This Row],[libelle_produit]],corres_pbs_variables!$B$1:$B$100,0),1),"")</f>
        <v/>
      </c>
    </row>
    <row r="1801" spans="1:6" hidden="1" x14ac:dyDescent="0.25">
      <c r="A1801" t="s">
        <v>1140</v>
      </c>
      <c r="B1801" t="s">
        <v>1141</v>
      </c>
      <c r="C1801" t="s">
        <v>1065</v>
      </c>
      <c r="D1801" t="s">
        <v>1000</v>
      </c>
      <c r="E1801">
        <v>0</v>
      </c>
      <c r="F1801" t="str">
        <f>IFERROR(INDEX(corres_pbs_variables!$A$1:$B$100,MATCH(tab_pbs[[#This Row],[libelle_produit]],corres_pbs_variables!$B$1:$B$100,0),1),"")</f>
        <v/>
      </c>
    </row>
    <row r="1802" spans="1:6" hidden="1" x14ac:dyDescent="0.25">
      <c r="A1802" t="s">
        <v>1140</v>
      </c>
      <c r="B1802" t="s">
        <v>1141</v>
      </c>
      <c r="C1802" t="s">
        <v>1065</v>
      </c>
      <c r="D1802" t="s">
        <v>20</v>
      </c>
      <c r="E1802">
        <v>0</v>
      </c>
      <c r="F1802" t="str">
        <f>IFERROR(INDEX(corres_pbs_variables!$A$1:$B$100,MATCH(tab_pbs[[#This Row],[libelle_produit]],corres_pbs_variables!$B$1:$B$100,0),1),"")</f>
        <v/>
      </c>
    </row>
    <row r="1803" spans="1:6" hidden="1" x14ac:dyDescent="0.25">
      <c r="A1803" t="s">
        <v>1140</v>
      </c>
      <c r="B1803" t="s">
        <v>1141</v>
      </c>
      <c r="C1803" t="s">
        <v>1065</v>
      </c>
      <c r="D1803" t="s">
        <v>1001</v>
      </c>
      <c r="E1803">
        <v>0</v>
      </c>
      <c r="F1803" t="str">
        <f>IFERROR(INDEX(corres_pbs_variables!$A$1:$B$100,MATCH(tab_pbs[[#This Row],[libelle_produit]],corres_pbs_variables!$B$1:$B$100,0),1),"")</f>
        <v/>
      </c>
    </row>
    <row r="1804" spans="1:6" hidden="1" x14ac:dyDescent="0.25">
      <c r="A1804" t="s">
        <v>1140</v>
      </c>
      <c r="B1804" t="s">
        <v>1141</v>
      </c>
      <c r="C1804" t="s">
        <v>1065</v>
      </c>
      <c r="D1804" t="s">
        <v>1002</v>
      </c>
      <c r="E1804">
        <v>0</v>
      </c>
      <c r="F1804" t="str">
        <f>IFERROR(INDEX(corres_pbs_variables!$A$1:$B$100,MATCH(tab_pbs[[#This Row],[libelle_produit]],corres_pbs_variables!$B$1:$B$100,0),1),"")</f>
        <v/>
      </c>
    </row>
    <row r="1805" spans="1:6" hidden="1" x14ac:dyDescent="0.25">
      <c r="A1805" t="s">
        <v>1140</v>
      </c>
      <c r="B1805" t="s">
        <v>1141</v>
      </c>
      <c r="C1805" t="s">
        <v>1065</v>
      </c>
      <c r="D1805" t="s">
        <v>1003</v>
      </c>
      <c r="E1805">
        <v>0</v>
      </c>
      <c r="F1805" t="str">
        <f>IFERROR(INDEX(corres_pbs_variables!$A$1:$B$100,MATCH(tab_pbs[[#This Row],[libelle_produit]],corres_pbs_variables!$B$1:$B$100,0),1),"")</f>
        <v/>
      </c>
    </row>
    <row r="1806" spans="1:6" hidden="1" x14ac:dyDescent="0.25">
      <c r="A1806" t="s">
        <v>1140</v>
      </c>
      <c r="B1806" t="s">
        <v>1141</v>
      </c>
      <c r="C1806" t="s">
        <v>1065</v>
      </c>
      <c r="D1806" t="s">
        <v>1004</v>
      </c>
      <c r="E1806">
        <v>0</v>
      </c>
      <c r="F1806" t="str">
        <f>IFERROR(INDEX(corres_pbs_variables!$A$1:$B$100,MATCH(tab_pbs[[#This Row],[libelle_produit]],corres_pbs_variables!$B$1:$B$100,0),1),"")</f>
        <v/>
      </c>
    </row>
    <row r="1807" spans="1:6" hidden="1" x14ac:dyDescent="0.25">
      <c r="A1807" t="s">
        <v>1140</v>
      </c>
      <c r="B1807" t="s">
        <v>1141</v>
      </c>
      <c r="C1807" t="s">
        <v>1065</v>
      </c>
      <c r="D1807" t="s">
        <v>1005</v>
      </c>
      <c r="E1807">
        <v>0</v>
      </c>
      <c r="F1807" t="str">
        <f>IFERROR(INDEX(corres_pbs_variables!$A$1:$B$100,MATCH(tab_pbs[[#This Row],[libelle_produit]],corres_pbs_variables!$B$1:$B$100,0),1),"")</f>
        <v/>
      </c>
    </row>
    <row r="1808" spans="1:6" hidden="1" x14ac:dyDescent="0.25">
      <c r="A1808" t="s">
        <v>1140</v>
      </c>
      <c r="B1808" t="s">
        <v>1141</v>
      </c>
      <c r="C1808" t="s">
        <v>1065</v>
      </c>
      <c r="D1808" t="s">
        <v>1006</v>
      </c>
      <c r="E1808">
        <v>0</v>
      </c>
      <c r="F1808" t="str">
        <f>IFERROR(INDEX(corres_pbs_variables!$A$1:$B$100,MATCH(tab_pbs[[#This Row],[libelle_produit]],corres_pbs_variables!$B$1:$B$100,0),1),"")</f>
        <v/>
      </c>
    </row>
    <row r="1809" spans="1:6" hidden="1" x14ac:dyDescent="0.25">
      <c r="A1809" t="s">
        <v>1140</v>
      </c>
      <c r="B1809" t="s">
        <v>1141</v>
      </c>
      <c r="C1809" t="s">
        <v>1065</v>
      </c>
      <c r="D1809" t="s">
        <v>1007</v>
      </c>
      <c r="E1809">
        <v>0</v>
      </c>
      <c r="F1809" t="str">
        <f>IFERROR(INDEX(corres_pbs_variables!$A$1:$B$100,MATCH(tab_pbs[[#This Row],[libelle_produit]],corres_pbs_variables!$B$1:$B$100,0),1),"")</f>
        <v/>
      </c>
    </row>
    <row r="1810" spans="1:6" hidden="1" x14ac:dyDescent="0.25">
      <c r="A1810" t="s">
        <v>1140</v>
      </c>
      <c r="B1810" t="s">
        <v>1141</v>
      </c>
      <c r="C1810" t="s">
        <v>1065</v>
      </c>
      <c r="D1810" t="s">
        <v>1008</v>
      </c>
      <c r="E1810">
        <v>0</v>
      </c>
      <c r="F1810" t="str">
        <f>IFERROR(INDEX(corres_pbs_variables!$A$1:$B$100,MATCH(tab_pbs[[#This Row],[libelle_produit]],corres_pbs_variables!$B$1:$B$100,0),1),"")</f>
        <v/>
      </c>
    </row>
    <row r="1811" spans="1:6" hidden="1" x14ac:dyDescent="0.25">
      <c r="A1811" t="s">
        <v>1142</v>
      </c>
      <c r="C1811" t="s">
        <v>1065</v>
      </c>
      <c r="D1811" t="s">
        <v>983</v>
      </c>
      <c r="E1811">
        <v>0</v>
      </c>
      <c r="F1811" t="str">
        <f>IFERROR(INDEX(corres_pbs_variables!$A$1:$B$100,MATCH(tab_pbs[[#This Row],[libelle_produit]],corres_pbs_variables!$B$1:$B$100,0),1),"")</f>
        <v/>
      </c>
    </row>
    <row r="1812" spans="1:6" hidden="1" x14ac:dyDescent="0.25">
      <c r="A1812" t="s">
        <v>1142</v>
      </c>
      <c r="C1812" t="s">
        <v>1065</v>
      </c>
      <c r="D1812" t="s">
        <v>984</v>
      </c>
      <c r="E1812">
        <v>0</v>
      </c>
      <c r="F1812" t="str">
        <f>IFERROR(INDEX(corres_pbs_variables!$A$1:$B$100,MATCH(tab_pbs[[#This Row],[libelle_produit]],corres_pbs_variables!$B$1:$B$100,0),1),"")</f>
        <v/>
      </c>
    </row>
    <row r="1813" spans="1:6" hidden="1" x14ac:dyDescent="0.25">
      <c r="A1813" t="s">
        <v>1142</v>
      </c>
      <c r="C1813" t="s">
        <v>1065</v>
      </c>
      <c r="D1813" t="s">
        <v>985</v>
      </c>
      <c r="E1813">
        <v>0</v>
      </c>
      <c r="F1813" t="str">
        <f>IFERROR(INDEX(corres_pbs_variables!$A$1:$B$100,MATCH(tab_pbs[[#This Row],[libelle_produit]],corres_pbs_variables!$B$1:$B$100,0),1),"")</f>
        <v/>
      </c>
    </row>
    <row r="1814" spans="1:6" hidden="1" x14ac:dyDescent="0.25">
      <c r="A1814" t="s">
        <v>1142</v>
      </c>
      <c r="C1814" t="s">
        <v>1065</v>
      </c>
      <c r="D1814" t="s">
        <v>986</v>
      </c>
      <c r="E1814">
        <v>0</v>
      </c>
      <c r="F1814" t="str">
        <f>IFERROR(INDEX(corres_pbs_variables!$A$1:$B$100,MATCH(tab_pbs[[#This Row],[libelle_produit]],corres_pbs_variables!$B$1:$B$100,0),1),"")</f>
        <v/>
      </c>
    </row>
    <row r="1815" spans="1:6" hidden="1" x14ac:dyDescent="0.25">
      <c r="A1815" t="s">
        <v>1142</v>
      </c>
      <c r="C1815" t="s">
        <v>1065</v>
      </c>
      <c r="D1815" t="s">
        <v>987</v>
      </c>
      <c r="E1815">
        <v>0</v>
      </c>
      <c r="F1815" t="str">
        <f>IFERROR(INDEX(corres_pbs_variables!$A$1:$B$100,MATCH(tab_pbs[[#This Row],[libelle_produit]],corres_pbs_variables!$B$1:$B$100,0),1),"")</f>
        <v/>
      </c>
    </row>
    <row r="1816" spans="1:6" hidden="1" x14ac:dyDescent="0.25">
      <c r="A1816" t="s">
        <v>1142</v>
      </c>
      <c r="C1816" t="s">
        <v>1065</v>
      </c>
      <c r="D1816" t="s">
        <v>988</v>
      </c>
      <c r="E1816">
        <v>0</v>
      </c>
      <c r="F1816" t="str">
        <f>IFERROR(INDEX(corres_pbs_variables!$A$1:$B$100,MATCH(tab_pbs[[#This Row],[libelle_produit]],corres_pbs_variables!$B$1:$B$100,0),1),"")</f>
        <v/>
      </c>
    </row>
    <row r="1817" spans="1:6" hidden="1" x14ac:dyDescent="0.25">
      <c r="A1817" t="s">
        <v>1142</v>
      </c>
      <c r="C1817" t="s">
        <v>1065</v>
      </c>
      <c r="D1817" t="s">
        <v>989</v>
      </c>
      <c r="E1817">
        <v>0</v>
      </c>
      <c r="F1817" t="str">
        <f>IFERROR(INDEX(corres_pbs_variables!$A$1:$B$100,MATCH(tab_pbs[[#This Row],[libelle_produit]],corres_pbs_variables!$B$1:$B$100,0),1),"")</f>
        <v/>
      </c>
    </row>
    <row r="1818" spans="1:6" hidden="1" x14ac:dyDescent="0.25">
      <c r="A1818" t="s">
        <v>1142</v>
      </c>
      <c r="C1818" t="s">
        <v>1065</v>
      </c>
      <c r="D1818" t="s">
        <v>990</v>
      </c>
      <c r="E1818">
        <v>0</v>
      </c>
      <c r="F1818" t="str">
        <f>IFERROR(INDEX(corres_pbs_variables!$A$1:$B$100,MATCH(tab_pbs[[#This Row],[libelle_produit]],corres_pbs_variables!$B$1:$B$100,0),1),"")</f>
        <v/>
      </c>
    </row>
    <row r="1819" spans="1:6" hidden="1" x14ac:dyDescent="0.25">
      <c r="A1819" t="s">
        <v>1142</v>
      </c>
      <c r="C1819" t="s">
        <v>1065</v>
      </c>
      <c r="D1819" t="s">
        <v>991</v>
      </c>
      <c r="E1819">
        <v>0</v>
      </c>
      <c r="F1819" t="str">
        <f>IFERROR(INDEX(corres_pbs_variables!$A$1:$B$100,MATCH(tab_pbs[[#This Row],[libelle_produit]],corres_pbs_variables!$B$1:$B$100,0),1),"")</f>
        <v/>
      </c>
    </row>
    <row r="1820" spans="1:6" hidden="1" x14ac:dyDescent="0.25">
      <c r="A1820" t="s">
        <v>1142</v>
      </c>
      <c r="C1820" t="s">
        <v>1065</v>
      </c>
      <c r="D1820" t="s">
        <v>992</v>
      </c>
      <c r="E1820">
        <v>0</v>
      </c>
      <c r="F1820" t="str">
        <f>IFERROR(INDEX(corres_pbs_variables!$A$1:$B$100,MATCH(tab_pbs[[#This Row],[libelle_produit]],corres_pbs_variables!$B$1:$B$100,0),1),"")</f>
        <v/>
      </c>
    </row>
    <row r="1821" spans="1:6" hidden="1" x14ac:dyDescent="0.25">
      <c r="A1821" t="s">
        <v>1142</v>
      </c>
      <c r="C1821" t="s">
        <v>1065</v>
      </c>
      <c r="D1821" t="s">
        <v>993</v>
      </c>
      <c r="E1821">
        <v>0</v>
      </c>
      <c r="F1821" t="str">
        <f>IFERROR(INDEX(corres_pbs_variables!$A$1:$B$100,MATCH(tab_pbs[[#This Row],[libelle_produit]],corres_pbs_variables!$B$1:$B$100,0),1),"")</f>
        <v/>
      </c>
    </row>
    <row r="1822" spans="1:6" hidden="1" x14ac:dyDescent="0.25">
      <c r="A1822" t="s">
        <v>1142</v>
      </c>
      <c r="C1822" t="s">
        <v>1065</v>
      </c>
      <c r="D1822" t="s">
        <v>994</v>
      </c>
      <c r="E1822">
        <v>0</v>
      </c>
      <c r="F1822" t="str">
        <f>IFERROR(INDEX(corres_pbs_variables!$A$1:$B$100,MATCH(tab_pbs[[#This Row],[libelle_produit]],corres_pbs_variables!$B$1:$B$100,0),1),"")</f>
        <v/>
      </c>
    </row>
    <row r="1823" spans="1:6" hidden="1" x14ac:dyDescent="0.25">
      <c r="A1823" t="s">
        <v>1142</v>
      </c>
      <c r="C1823" t="s">
        <v>1065</v>
      </c>
      <c r="D1823" t="s">
        <v>995</v>
      </c>
      <c r="E1823">
        <v>0</v>
      </c>
      <c r="F1823" t="str">
        <f>IFERROR(INDEX(corres_pbs_variables!$A$1:$B$100,MATCH(tab_pbs[[#This Row],[libelle_produit]],corres_pbs_variables!$B$1:$B$100,0),1),"")</f>
        <v/>
      </c>
    </row>
    <row r="1824" spans="1:6" hidden="1" x14ac:dyDescent="0.25">
      <c r="A1824" t="s">
        <v>1142</v>
      </c>
      <c r="C1824" t="s">
        <v>1065</v>
      </c>
      <c r="D1824" t="s">
        <v>996</v>
      </c>
      <c r="E1824">
        <v>0</v>
      </c>
      <c r="F1824" t="str">
        <f>IFERROR(INDEX(corres_pbs_variables!$A$1:$B$100,MATCH(tab_pbs[[#This Row],[libelle_produit]],corres_pbs_variables!$B$1:$B$100,0),1),"")</f>
        <v/>
      </c>
    </row>
    <row r="1825" spans="1:6" hidden="1" x14ac:dyDescent="0.25">
      <c r="A1825" t="s">
        <v>1142</v>
      </c>
      <c r="C1825" t="s">
        <v>1065</v>
      </c>
      <c r="D1825" t="s">
        <v>997</v>
      </c>
      <c r="E1825">
        <v>0</v>
      </c>
      <c r="F1825" t="str">
        <f>IFERROR(INDEX(corres_pbs_variables!$A$1:$B$100,MATCH(tab_pbs[[#This Row],[libelle_produit]],corres_pbs_variables!$B$1:$B$100,0),1),"")</f>
        <v/>
      </c>
    </row>
    <row r="1826" spans="1:6" hidden="1" x14ac:dyDescent="0.25">
      <c r="A1826" t="s">
        <v>1142</v>
      </c>
      <c r="C1826" t="s">
        <v>1065</v>
      </c>
      <c r="D1826" t="s">
        <v>998</v>
      </c>
      <c r="E1826">
        <v>0</v>
      </c>
      <c r="F1826" t="str">
        <f>IFERROR(INDEX(corres_pbs_variables!$A$1:$B$100,MATCH(tab_pbs[[#This Row],[libelle_produit]],corres_pbs_variables!$B$1:$B$100,0),1),"")</f>
        <v/>
      </c>
    </row>
    <row r="1827" spans="1:6" hidden="1" x14ac:dyDescent="0.25">
      <c r="A1827" t="s">
        <v>1142</v>
      </c>
      <c r="C1827" t="s">
        <v>1065</v>
      </c>
      <c r="D1827" t="s">
        <v>999</v>
      </c>
      <c r="E1827">
        <v>0</v>
      </c>
      <c r="F1827" t="str">
        <f>IFERROR(INDEX(corres_pbs_variables!$A$1:$B$100,MATCH(tab_pbs[[#This Row],[libelle_produit]],corres_pbs_variables!$B$1:$B$100,0),1),"")</f>
        <v/>
      </c>
    </row>
    <row r="1828" spans="1:6" hidden="1" x14ac:dyDescent="0.25">
      <c r="A1828" t="s">
        <v>1142</v>
      </c>
      <c r="C1828" t="s">
        <v>1065</v>
      </c>
      <c r="D1828" t="s">
        <v>1000</v>
      </c>
      <c r="E1828">
        <v>0</v>
      </c>
      <c r="F1828" t="str">
        <f>IFERROR(INDEX(corres_pbs_variables!$A$1:$B$100,MATCH(tab_pbs[[#This Row],[libelle_produit]],corres_pbs_variables!$B$1:$B$100,0),1),"")</f>
        <v/>
      </c>
    </row>
    <row r="1829" spans="1:6" hidden="1" x14ac:dyDescent="0.25">
      <c r="A1829" t="s">
        <v>1142</v>
      </c>
      <c r="C1829" t="s">
        <v>1065</v>
      </c>
      <c r="D1829" t="s">
        <v>20</v>
      </c>
      <c r="E1829">
        <v>0</v>
      </c>
      <c r="F1829" t="str">
        <f>IFERROR(INDEX(corres_pbs_variables!$A$1:$B$100,MATCH(tab_pbs[[#This Row],[libelle_produit]],corres_pbs_variables!$B$1:$B$100,0),1),"")</f>
        <v/>
      </c>
    </row>
    <row r="1830" spans="1:6" hidden="1" x14ac:dyDescent="0.25">
      <c r="A1830" t="s">
        <v>1142</v>
      </c>
      <c r="C1830" t="s">
        <v>1065</v>
      </c>
      <c r="D1830" t="s">
        <v>1001</v>
      </c>
      <c r="E1830">
        <v>0</v>
      </c>
      <c r="F1830" t="str">
        <f>IFERROR(INDEX(corres_pbs_variables!$A$1:$B$100,MATCH(tab_pbs[[#This Row],[libelle_produit]],corres_pbs_variables!$B$1:$B$100,0),1),"")</f>
        <v/>
      </c>
    </row>
    <row r="1831" spans="1:6" hidden="1" x14ac:dyDescent="0.25">
      <c r="A1831" t="s">
        <v>1142</v>
      </c>
      <c r="C1831" t="s">
        <v>1065</v>
      </c>
      <c r="D1831" t="s">
        <v>1002</v>
      </c>
      <c r="E1831">
        <v>0</v>
      </c>
      <c r="F1831" t="str">
        <f>IFERROR(INDEX(corres_pbs_variables!$A$1:$B$100,MATCH(tab_pbs[[#This Row],[libelle_produit]],corres_pbs_variables!$B$1:$B$100,0),1),"")</f>
        <v/>
      </c>
    </row>
    <row r="1832" spans="1:6" hidden="1" x14ac:dyDescent="0.25">
      <c r="A1832" t="s">
        <v>1142</v>
      </c>
      <c r="C1832" t="s">
        <v>1065</v>
      </c>
      <c r="D1832" t="s">
        <v>1003</v>
      </c>
      <c r="E1832">
        <v>0</v>
      </c>
      <c r="F1832" t="str">
        <f>IFERROR(INDEX(corres_pbs_variables!$A$1:$B$100,MATCH(tab_pbs[[#This Row],[libelle_produit]],corres_pbs_variables!$B$1:$B$100,0),1),"")</f>
        <v/>
      </c>
    </row>
    <row r="1833" spans="1:6" hidden="1" x14ac:dyDescent="0.25">
      <c r="A1833" t="s">
        <v>1142</v>
      </c>
      <c r="C1833" t="s">
        <v>1065</v>
      </c>
      <c r="D1833" t="s">
        <v>1004</v>
      </c>
      <c r="E1833">
        <v>0</v>
      </c>
      <c r="F1833" t="str">
        <f>IFERROR(INDEX(corres_pbs_variables!$A$1:$B$100,MATCH(tab_pbs[[#This Row],[libelle_produit]],corres_pbs_variables!$B$1:$B$100,0),1),"")</f>
        <v/>
      </c>
    </row>
    <row r="1834" spans="1:6" hidden="1" x14ac:dyDescent="0.25">
      <c r="A1834" t="s">
        <v>1142</v>
      </c>
      <c r="C1834" t="s">
        <v>1065</v>
      </c>
      <c r="D1834" t="s">
        <v>1005</v>
      </c>
      <c r="E1834">
        <v>0</v>
      </c>
      <c r="F1834" t="str">
        <f>IFERROR(INDEX(corres_pbs_variables!$A$1:$B$100,MATCH(tab_pbs[[#This Row],[libelle_produit]],corres_pbs_variables!$B$1:$B$100,0),1),"")</f>
        <v/>
      </c>
    </row>
    <row r="1835" spans="1:6" hidden="1" x14ac:dyDescent="0.25">
      <c r="A1835" t="s">
        <v>1142</v>
      </c>
      <c r="C1835" t="s">
        <v>1065</v>
      </c>
      <c r="D1835" t="s">
        <v>1006</v>
      </c>
      <c r="E1835">
        <v>0</v>
      </c>
      <c r="F1835" t="str">
        <f>IFERROR(INDEX(corres_pbs_variables!$A$1:$B$100,MATCH(tab_pbs[[#This Row],[libelle_produit]],corres_pbs_variables!$B$1:$B$100,0),1),"")</f>
        <v/>
      </c>
    </row>
    <row r="1836" spans="1:6" hidden="1" x14ac:dyDescent="0.25">
      <c r="A1836" t="s">
        <v>1142</v>
      </c>
      <c r="C1836" t="s">
        <v>1065</v>
      </c>
      <c r="D1836" t="s">
        <v>1007</v>
      </c>
      <c r="E1836">
        <v>0</v>
      </c>
      <c r="F1836" t="str">
        <f>IFERROR(INDEX(corres_pbs_variables!$A$1:$B$100,MATCH(tab_pbs[[#This Row],[libelle_produit]],corres_pbs_variables!$B$1:$B$100,0),1),"")</f>
        <v/>
      </c>
    </row>
    <row r="1837" spans="1:6" hidden="1" x14ac:dyDescent="0.25">
      <c r="A1837" t="s">
        <v>1142</v>
      </c>
      <c r="C1837" t="s">
        <v>1065</v>
      </c>
      <c r="D1837" t="s">
        <v>1008</v>
      </c>
      <c r="E1837">
        <v>0</v>
      </c>
      <c r="F1837" t="str">
        <f>IFERROR(INDEX(corres_pbs_variables!$A$1:$B$100,MATCH(tab_pbs[[#This Row],[libelle_produit]],corres_pbs_variables!$B$1:$B$100,0),1),"")</f>
        <v/>
      </c>
    </row>
    <row r="1838" spans="1:6" hidden="1" x14ac:dyDescent="0.25">
      <c r="A1838" t="s">
        <v>1143</v>
      </c>
      <c r="B1838" t="s">
        <v>1144</v>
      </c>
      <c r="C1838" t="s">
        <v>1065</v>
      </c>
      <c r="D1838" t="s">
        <v>983</v>
      </c>
      <c r="E1838">
        <v>29200</v>
      </c>
      <c r="F1838" t="str">
        <f>IFERROR(INDEX(corres_pbs_variables!$A$1:$B$100,MATCH(tab_pbs[[#This Row],[libelle_produit]],corres_pbs_variables!$B$1:$B$100,0),1),"")</f>
        <v>sau_pepiniere</v>
      </c>
    </row>
    <row r="1839" spans="1:6" hidden="1" x14ac:dyDescent="0.25">
      <c r="A1839" t="s">
        <v>1143</v>
      </c>
      <c r="B1839" t="s">
        <v>1144</v>
      </c>
      <c r="C1839" t="s">
        <v>1065</v>
      </c>
      <c r="D1839" t="s">
        <v>984</v>
      </c>
      <c r="E1839">
        <v>29200</v>
      </c>
      <c r="F1839" t="str">
        <f>IFERROR(INDEX(corres_pbs_variables!$A$1:$B$100,MATCH(tab_pbs[[#This Row],[libelle_produit]],corres_pbs_variables!$B$1:$B$100,0),1),"")</f>
        <v>sau_pepiniere</v>
      </c>
    </row>
    <row r="1840" spans="1:6" hidden="1" x14ac:dyDescent="0.25">
      <c r="A1840" t="s">
        <v>1143</v>
      </c>
      <c r="B1840" t="s">
        <v>1144</v>
      </c>
      <c r="C1840" t="s">
        <v>1065</v>
      </c>
      <c r="D1840" t="s">
        <v>985</v>
      </c>
      <c r="E1840">
        <v>29200</v>
      </c>
      <c r="F1840" t="str">
        <f>IFERROR(INDEX(corres_pbs_variables!$A$1:$B$100,MATCH(tab_pbs[[#This Row],[libelle_produit]],corres_pbs_variables!$B$1:$B$100,0),1),"")</f>
        <v>sau_pepiniere</v>
      </c>
    </row>
    <row r="1841" spans="1:6" hidden="1" x14ac:dyDescent="0.25">
      <c r="A1841" t="s">
        <v>1143</v>
      </c>
      <c r="B1841" t="s">
        <v>1144</v>
      </c>
      <c r="C1841" t="s">
        <v>1065</v>
      </c>
      <c r="D1841" t="s">
        <v>986</v>
      </c>
      <c r="E1841">
        <v>29200</v>
      </c>
      <c r="F1841" t="str">
        <f>IFERROR(INDEX(corres_pbs_variables!$A$1:$B$100,MATCH(tab_pbs[[#This Row],[libelle_produit]],corres_pbs_variables!$B$1:$B$100,0),1),"")</f>
        <v>sau_pepiniere</v>
      </c>
    </row>
    <row r="1842" spans="1:6" hidden="1" x14ac:dyDescent="0.25">
      <c r="A1842" t="s">
        <v>1143</v>
      </c>
      <c r="B1842" t="s">
        <v>1144</v>
      </c>
      <c r="C1842" t="s">
        <v>1065</v>
      </c>
      <c r="D1842" t="s">
        <v>987</v>
      </c>
      <c r="E1842">
        <v>29200</v>
      </c>
      <c r="F1842" t="str">
        <f>IFERROR(INDEX(corres_pbs_variables!$A$1:$B$100,MATCH(tab_pbs[[#This Row],[libelle_produit]],corres_pbs_variables!$B$1:$B$100,0),1),"")</f>
        <v>sau_pepiniere</v>
      </c>
    </row>
    <row r="1843" spans="1:6" hidden="1" x14ac:dyDescent="0.25">
      <c r="A1843" t="s">
        <v>1143</v>
      </c>
      <c r="B1843" t="s">
        <v>1144</v>
      </c>
      <c r="C1843" t="s">
        <v>1065</v>
      </c>
      <c r="D1843" t="s">
        <v>988</v>
      </c>
      <c r="E1843">
        <v>29200</v>
      </c>
      <c r="F1843" t="str">
        <f>IFERROR(INDEX(corres_pbs_variables!$A$1:$B$100,MATCH(tab_pbs[[#This Row],[libelle_produit]],corres_pbs_variables!$B$1:$B$100,0),1),"")</f>
        <v>sau_pepiniere</v>
      </c>
    </row>
    <row r="1844" spans="1:6" hidden="1" x14ac:dyDescent="0.25">
      <c r="A1844" t="s">
        <v>1143</v>
      </c>
      <c r="B1844" t="s">
        <v>1144</v>
      </c>
      <c r="C1844" t="s">
        <v>1065</v>
      </c>
      <c r="D1844" t="s">
        <v>989</v>
      </c>
      <c r="E1844">
        <v>29200</v>
      </c>
      <c r="F1844" t="str">
        <f>IFERROR(INDEX(corres_pbs_variables!$A$1:$B$100,MATCH(tab_pbs[[#This Row],[libelle_produit]],corres_pbs_variables!$B$1:$B$100,0),1),"")</f>
        <v>sau_pepiniere</v>
      </c>
    </row>
    <row r="1845" spans="1:6" hidden="1" x14ac:dyDescent="0.25">
      <c r="A1845" t="s">
        <v>1143</v>
      </c>
      <c r="B1845" t="s">
        <v>1144</v>
      </c>
      <c r="C1845" t="s">
        <v>1065</v>
      </c>
      <c r="D1845" t="s">
        <v>990</v>
      </c>
      <c r="E1845">
        <v>29200</v>
      </c>
      <c r="F1845" t="str">
        <f>IFERROR(INDEX(corres_pbs_variables!$A$1:$B$100,MATCH(tab_pbs[[#This Row],[libelle_produit]],corres_pbs_variables!$B$1:$B$100,0),1),"")</f>
        <v>sau_pepiniere</v>
      </c>
    </row>
    <row r="1846" spans="1:6" hidden="1" x14ac:dyDescent="0.25">
      <c r="A1846" t="s">
        <v>1143</v>
      </c>
      <c r="B1846" t="s">
        <v>1144</v>
      </c>
      <c r="C1846" t="s">
        <v>1065</v>
      </c>
      <c r="D1846" t="s">
        <v>991</v>
      </c>
      <c r="E1846">
        <v>29200</v>
      </c>
      <c r="F1846" t="str">
        <f>IFERROR(INDEX(corres_pbs_variables!$A$1:$B$100,MATCH(tab_pbs[[#This Row],[libelle_produit]],corres_pbs_variables!$B$1:$B$100,0),1),"")</f>
        <v>sau_pepiniere</v>
      </c>
    </row>
    <row r="1847" spans="1:6" hidden="1" x14ac:dyDescent="0.25">
      <c r="A1847" t="s">
        <v>1143</v>
      </c>
      <c r="B1847" t="s">
        <v>1144</v>
      </c>
      <c r="C1847" t="s">
        <v>1065</v>
      </c>
      <c r="D1847" t="s">
        <v>992</v>
      </c>
      <c r="E1847">
        <v>29200</v>
      </c>
      <c r="F1847" t="str">
        <f>IFERROR(INDEX(corres_pbs_variables!$A$1:$B$100,MATCH(tab_pbs[[#This Row],[libelle_produit]],corres_pbs_variables!$B$1:$B$100,0),1),"")</f>
        <v>sau_pepiniere</v>
      </c>
    </row>
    <row r="1848" spans="1:6" hidden="1" x14ac:dyDescent="0.25">
      <c r="A1848" t="s">
        <v>1143</v>
      </c>
      <c r="B1848" t="s">
        <v>1144</v>
      </c>
      <c r="C1848" t="s">
        <v>1065</v>
      </c>
      <c r="D1848" t="s">
        <v>993</v>
      </c>
      <c r="E1848">
        <v>29200</v>
      </c>
      <c r="F1848" t="str">
        <f>IFERROR(INDEX(corres_pbs_variables!$A$1:$B$100,MATCH(tab_pbs[[#This Row],[libelle_produit]],corres_pbs_variables!$B$1:$B$100,0),1),"")</f>
        <v>sau_pepiniere</v>
      </c>
    </row>
    <row r="1849" spans="1:6" hidden="1" x14ac:dyDescent="0.25">
      <c r="A1849" t="s">
        <v>1143</v>
      </c>
      <c r="B1849" t="s">
        <v>1144</v>
      </c>
      <c r="C1849" t="s">
        <v>1065</v>
      </c>
      <c r="D1849" t="s">
        <v>994</v>
      </c>
      <c r="E1849">
        <v>29200</v>
      </c>
      <c r="F1849" t="str">
        <f>IFERROR(INDEX(corres_pbs_variables!$A$1:$B$100,MATCH(tab_pbs[[#This Row],[libelle_produit]],corres_pbs_variables!$B$1:$B$100,0),1),"")</f>
        <v>sau_pepiniere</v>
      </c>
    </row>
    <row r="1850" spans="1:6" hidden="1" x14ac:dyDescent="0.25">
      <c r="A1850" t="s">
        <v>1143</v>
      </c>
      <c r="B1850" t="s">
        <v>1144</v>
      </c>
      <c r="C1850" t="s">
        <v>1065</v>
      </c>
      <c r="D1850" t="s">
        <v>995</v>
      </c>
      <c r="E1850">
        <v>29200</v>
      </c>
      <c r="F1850" t="str">
        <f>IFERROR(INDEX(corres_pbs_variables!$A$1:$B$100,MATCH(tab_pbs[[#This Row],[libelle_produit]],corres_pbs_variables!$B$1:$B$100,0),1),"")</f>
        <v>sau_pepiniere</v>
      </c>
    </row>
    <row r="1851" spans="1:6" hidden="1" x14ac:dyDescent="0.25">
      <c r="A1851" t="s">
        <v>1143</v>
      </c>
      <c r="B1851" t="s">
        <v>1144</v>
      </c>
      <c r="C1851" t="s">
        <v>1065</v>
      </c>
      <c r="D1851" t="s">
        <v>996</v>
      </c>
      <c r="E1851">
        <v>29200</v>
      </c>
      <c r="F1851" t="str">
        <f>IFERROR(INDEX(corres_pbs_variables!$A$1:$B$100,MATCH(tab_pbs[[#This Row],[libelle_produit]],corres_pbs_variables!$B$1:$B$100,0),1),"")</f>
        <v>sau_pepiniere</v>
      </c>
    </row>
    <row r="1852" spans="1:6" hidden="1" x14ac:dyDescent="0.25">
      <c r="A1852" t="s">
        <v>1143</v>
      </c>
      <c r="B1852" t="s">
        <v>1144</v>
      </c>
      <c r="C1852" t="s">
        <v>1065</v>
      </c>
      <c r="D1852" t="s">
        <v>997</v>
      </c>
      <c r="E1852">
        <v>29200</v>
      </c>
      <c r="F1852" t="str">
        <f>IFERROR(INDEX(corres_pbs_variables!$A$1:$B$100,MATCH(tab_pbs[[#This Row],[libelle_produit]],corres_pbs_variables!$B$1:$B$100,0),1),"")</f>
        <v>sau_pepiniere</v>
      </c>
    </row>
    <row r="1853" spans="1:6" hidden="1" x14ac:dyDescent="0.25">
      <c r="A1853" t="s">
        <v>1143</v>
      </c>
      <c r="B1853" t="s">
        <v>1144</v>
      </c>
      <c r="C1853" t="s">
        <v>1065</v>
      </c>
      <c r="D1853" t="s">
        <v>998</v>
      </c>
      <c r="E1853">
        <v>29200</v>
      </c>
      <c r="F1853" t="str">
        <f>IFERROR(INDEX(corres_pbs_variables!$A$1:$B$100,MATCH(tab_pbs[[#This Row],[libelle_produit]],corres_pbs_variables!$B$1:$B$100,0),1),"")</f>
        <v>sau_pepiniere</v>
      </c>
    </row>
    <row r="1854" spans="1:6" hidden="1" x14ac:dyDescent="0.25">
      <c r="A1854" t="s">
        <v>1143</v>
      </c>
      <c r="B1854" t="s">
        <v>1144</v>
      </c>
      <c r="C1854" t="s">
        <v>1065</v>
      </c>
      <c r="D1854" t="s">
        <v>999</v>
      </c>
      <c r="E1854">
        <v>29200</v>
      </c>
      <c r="F1854" t="str">
        <f>IFERROR(INDEX(corres_pbs_variables!$A$1:$B$100,MATCH(tab_pbs[[#This Row],[libelle_produit]],corres_pbs_variables!$B$1:$B$100,0),1),"")</f>
        <v>sau_pepiniere</v>
      </c>
    </row>
    <row r="1855" spans="1:6" hidden="1" x14ac:dyDescent="0.25">
      <c r="A1855" t="s">
        <v>1143</v>
      </c>
      <c r="B1855" t="s">
        <v>1144</v>
      </c>
      <c r="C1855" t="s">
        <v>1065</v>
      </c>
      <c r="D1855" t="s">
        <v>1000</v>
      </c>
      <c r="E1855">
        <v>29200</v>
      </c>
      <c r="F1855" t="str">
        <f>IFERROR(INDEX(corres_pbs_variables!$A$1:$B$100,MATCH(tab_pbs[[#This Row],[libelle_produit]],corres_pbs_variables!$B$1:$B$100,0),1),"")</f>
        <v>sau_pepiniere</v>
      </c>
    </row>
    <row r="1856" spans="1:6" hidden="1" x14ac:dyDescent="0.25">
      <c r="A1856" t="s">
        <v>1143</v>
      </c>
      <c r="B1856" t="s">
        <v>1144</v>
      </c>
      <c r="C1856" t="s">
        <v>1065</v>
      </c>
      <c r="D1856" t="s">
        <v>20</v>
      </c>
      <c r="E1856">
        <v>29200</v>
      </c>
      <c r="F1856" t="str">
        <f>IFERROR(INDEX(corres_pbs_variables!$A$1:$B$100,MATCH(tab_pbs[[#This Row],[libelle_produit]],corres_pbs_variables!$B$1:$B$100,0),1),"")</f>
        <v>sau_pepiniere</v>
      </c>
    </row>
    <row r="1857" spans="1:6" hidden="1" x14ac:dyDescent="0.25">
      <c r="A1857" t="s">
        <v>1143</v>
      </c>
      <c r="B1857" t="s">
        <v>1144</v>
      </c>
      <c r="C1857" t="s">
        <v>1065</v>
      </c>
      <c r="D1857" t="s">
        <v>1001</v>
      </c>
      <c r="E1857">
        <v>29200</v>
      </c>
      <c r="F1857" t="str">
        <f>IFERROR(INDEX(corres_pbs_variables!$A$1:$B$100,MATCH(tab_pbs[[#This Row],[libelle_produit]],corres_pbs_variables!$B$1:$B$100,0),1),"")</f>
        <v>sau_pepiniere</v>
      </c>
    </row>
    <row r="1858" spans="1:6" hidden="1" x14ac:dyDescent="0.25">
      <c r="A1858" t="s">
        <v>1143</v>
      </c>
      <c r="B1858" t="s">
        <v>1144</v>
      </c>
      <c r="C1858" t="s">
        <v>1065</v>
      </c>
      <c r="D1858" t="s">
        <v>1002</v>
      </c>
      <c r="E1858">
        <v>29200</v>
      </c>
      <c r="F1858" t="str">
        <f>IFERROR(INDEX(corres_pbs_variables!$A$1:$B$100,MATCH(tab_pbs[[#This Row],[libelle_produit]],corres_pbs_variables!$B$1:$B$100,0),1),"")</f>
        <v>sau_pepiniere</v>
      </c>
    </row>
    <row r="1859" spans="1:6" hidden="1" x14ac:dyDescent="0.25">
      <c r="A1859" t="s">
        <v>1143</v>
      </c>
      <c r="B1859" t="s">
        <v>1144</v>
      </c>
      <c r="C1859" t="s">
        <v>1065</v>
      </c>
      <c r="D1859" t="s">
        <v>1003</v>
      </c>
      <c r="E1859">
        <v>29200</v>
      </c>
      <c r="F1859" t="str">
        <f>IFERROR(INDEX(corres_pbs_variables!$A$1:$B$100,MATCH(tab_pbs[[#This Row],[libelle_produit]],corres_pbs_variables!$B$1:$B$100,0),1),"")</f>
        <v>sau_pepiniere</v>
      </c>
    </row>
    <row r="1860" spans="1:6" hidden="1" x14ac:dyDescent="0.25">
      <c r="A1860" t="s">
        <v>1143</v>
      </c>
      <c r="B1860" t="s">
        <v>1144</v>
      </c>
      <c r="C1860" t="s">
        <v>1065</v>
      </c>
      <c r="D1860" t="s">
        <v>1004</v>
      </c>
      <c r="E1860">
        <v>29200</v>
      </c>
      <c r="F1860" t="str">
        <f>IFERROR(INDEX(corres_pbs_variables!$A$1:$B$100,MATCH(tab_pbs[[#This Row],[libelle_produit]],corres_pbs_variables!$B$1:$B$100,0),1),"")</f>
        <v>sau_pepiniere</v>
      </c>
    </row>
    <row r="1861" spans="1:6" hidden="1" x14ac:dyDescent="0.25">
      <c r="A1861" t="s">
        <v>1143</v>
      </c>
      <c r="B1861" t="s">
        <v>1144</v>
      </c>
      <c r="C1861" t="s">
        <v>1065</v>
      </c>
      <c r="D1861" t="s">
        <v>1005</v>
      </c>
      <c r="E1861">
        <v>29200</v>
      </c>
      <c r="F1861" t="str">
        <f>IFERROR(INDEX(corres_pbs_variables!$A$1:$B$100,MATCH(tab_pbs[[#This Row],[libelle_produit]],corres_pbs_variables!$B$1:$B$100,0),1),"")</f>
        <v>sau_pepiniere</v>
      </c>
    </row>
    <row r="1862" spans="1:6" hidden="1" x14ac:dyDescent="0.25">
      <c r="A1862" t="s">
        <v>1143</v>
      </c>
      <c r="B1862" t="s">
        <v>1144</v>
      </c>
      <c r="C1862" t="s">
        <v>1065</v>
      </c>
      <c r="D1862" t="s">
        <v>1006</v>
      </c>
      <c r="E1862">
        <v>29200</v>
      </c>
      <c r="F1862" t="str">
        <f>IFERROR(INDEX(corres_pbs_variables!$A$1:$B$100,MATCH(tab_pbs[[#This Row],[libelle_produit]],corres_pbs_variables!$B$1:$B$100,0),1),"")</f>
        <v>sau_pepiniere</v>
      </c>
    </row>
    <row r="1863" spans="1:6" hidden="1" x14ac:dyDescent="0.25">
      <c r="A1863" t="s">
        <v>1143</v>
      </c>
      <c r="B1863" t="s">
        <v>1144</v>
      </c>
      <c r="C1863" t="s">
        <v>1065</v>
      </c>
      <c r="D1863" t="s">
        <v>1007</v>
      </c>
      <c r="E1863">
        <v>29200</v>
      </c>
      <c r="F1863" t="str">
        <f>IFERROR(INDEX(corres_pbs_variables!$A$1:$B$100,MATCH(tab_pbs[[#This Row],[libelle_produit]],corres_pbs_variables!$B$1:$B$100,0),1),"")</f>
        <v>sau_pepiniere</v>
      </c>
    </row>
    <row r="1864" spans="1:6" hidden="1" x14ac:dyDescent="0.25">
      <c r="A1864" t="s">
        <v>1143</v>
      </c>
      <c r="B1864" t="s">
        <v>1144</v>
      </c>
      <c r="C1864" t="s">
        <v>1065</v>
      </c>
      <c r="D1864" t="s">
        <v>1008</v>
      </c>
      <c r="E1864">
        <v>29200</v>
      </c>
      <c r="F1864" t="str">
        <f>IFERROR(INDEX(corres_pbs_variables!$A$1:$B$100,MATCH(tab_pbs[[#This Row],[libelle_produit]],corres_pbs_variables!$B$1:$B$100,0),1),"")</f>
        <v>sau_pepiniere</v>
      </c>
    </row>
    <row r="1865" spans="1:6" x14ac:dyDescent="0.25">
      <c r="A1865" t="s">
        <v>1145</v>
      </c>
      <c r="B1865" t="s">
        <v>1146</v>
      </c>
      <c r="C1865" t="s">
        <v>1065</v>
      </c>
      <c r="D1865" t="s">
        <v>983</v>
      </c>
      <c r="E1865">
        <v>265000</v>
      </c>
      <c r="F1865" t="str">
        <f>IFERROR(INDEX(corres_pbs_variables!$A$1:$B$100,MATCH(tab_pbs[[#This Row],[libelle_produit]],corres_pbs_variables!$B$1:$B$100,0),1),"")</f>
        <v>sau_horticulture_serre</v>
      </c>
    </row>
    <row r="1866" spans="1:6" x14ac:dyDescent="0.25">
      <c r="A1866" t="s">
        <v>1145</v>
      </c>
      <c r="B1866" t="s">
        <v>1146</v>
      </c>
      <c r="C1866" t="s">
        <v>1065</v>
      </c>
      <c r="D1866" t="s">
        <v>984</v>
      </c>
      <c r="E1866">
        <v>265000</v>
      </c>
      <c r="F1866" t="str">
        <f>IFERROR(INDEX(corres_pbs_variables!$A$1:$B$100,MATCH(tab_pbs[[#This Row],[libelle_produit]],corres_pbs_variables!$B$1:$B$100,0),1),"")</f>
        <v>sau_horticulture_serre</v>
      </c>
    </row>
    <row r="1867" spans="1:6" x14ac:dyDescent="0.25">
      <c r="A1867" t="s">
        <v>1145</v>
      </c>
      <c r="B1867" t="s">
        <v>1146</v>
      </c>
      <c r="C1867" t="s">
        <v>1065</v>
      </c>
      <c r="D1867" t="s">
        <v>985</v>
      </c>
      <c r="E1867">
        <v>265000</v>
      </c>
      <c r="F1867" t="str">
        <f>IFERROR(INDEX(corres_pbs_variables!$A$1:$B$100,MATCH(tab_pbs[[#This Row],[libelle_produit]],corres_pbs_variables!$B$1:$B$100,0),1),"")</f>
        <v>sau_horticulture_serre</v>
      </c>
    </row>
    <row r="1868" spans="1:6" x14ac:dyDescent="0.25">
      <c r="A1868" t="s">
        <v>1145</v>
      </c>
      <c r="B1868" t="s">
        <v>1146</v>
      </c>
      <c r="C1868" t="s">
        <v>1065</v>
      </c>
      <c r="D1868" t="s">
        <v>986</v>
      </c>
      <c r="E1868">
        <v>265000</v>
      </c>
      <c r="F1868" t="str">
        <f>IFERROR(INDEX(corres_pbs_variables!$A$1:$B$100,MATCH(tab_pbs[[#This Row],[libelle_produit]],corres_pbs_variables!$B$1:$B$100,0),1),"")</f>
        <v>sau_horticulture_serre</v>
      </c>
    </row>
    <row r="1869" spans="1:6" x14ac:dyDescent="0.25">
      <c r="A1869" t="s">
        <v>1145</v>
      </c>
      <c r="B1869" t="s">
        <v>1146</v>
      </c>
      <c r="C1869" t="s">
        <v>1065</v>
      </c>
      <c r="D1869" t="s">
        <v>987</v>
      </c>
      <c r="E1869">
        <v>265000</v>
      </c>
      <c r="F1869" t="str">
        <f>IFERROR(INDEX(corres_pbs_variables!$A$1:$B$100,MATCH(tab_pbs[[#This Row],[libelle_produit]],corres_pbs_variables!$B$1:$B$100,0),1),"")</f>
        <v>sau_horticulture_serre</v>
      </c>
    </row>
    <row r="1870" spans="1:6" x14ac:dyDescent="0.25">
      <c r="A1870" t="s">
        <v>1145</v>
      </c>
      <c r="B1870" t="s">
        <v>1146</v>
      </c>
      <c r="C1870" t="s">
        <v>1065</v>
      </c>
      <c r="D1870" t="s">
        <v>988</v>
      </c>
      <c r="E1870">
        <v>265000</v>
      </c>
      <c r="F1870" t="str">
        <f>IFERROR(INDEX(corres_pbs_variables!$A$1:$B$100,MATCH(tab_pbs[[#This Row],[libelle_produit]],corres_pbs_variables!$B$1:$B$100,0),1),"")</f>
        <v>sau_horticulture_serre</v>
      </c>
    </row>
    <row r="1871" spans="1:6" x14ac:dyDescent="0.25">
      <c r="A1871" t="s">
        <v>1145</v>
      </c>
      <c r="B1871" t="s">
        <v>1146</v>
      </c>
      <c r="C1871" t="s">
        <v>1065</v>
      </c>
      <c r="D1871" t="s">
        <v>989</v>
      </c>
      <c r="E1871">
        <v>265000</v>
      </c>
      <c r="F1871" t="str">
        <f>IFERROR(INDEX(corres_pbs_variables!$A$1:$B$100,MATCH(tab_pbs[[#This Row],[libelle_produit]],corres_pbs_variables!$B$1:$B$100,0),1),"")</f>
        <v>sau_horticulture_serre</v>
      </c>
    </row>
    <row r="1872" spans="1:6" x14ac:dyDescent="0.25">
      <c r="A1872" t="s">
        <v>1145</v>
      </c>
      <c r="B1872" t="s">
        <v>1146</v>
      </c>
      <c r="C1872" t="s">
        <v>1065</v>
      </c>
      <c r="D1872" t="s">
        <v>990</v>
      </c>
      <c r="E1872">
        <v>265000</v>
      </c>
      <c r="F1872" t="str">
        <f>IFERROR(INDEX(corres_pbs_variables!$A$1:$B$100,MATCH(tab_pbs[[#This Row],[libelle_produit]],corres_pbs_variables!$B$1:$B$100,0),1),"")</f>
        <v>sau_horticulture_serre</v>
      </c>
    </row>
    <row r="1873" spans="1:6" x14ac:dyDescent="0.25">
      <c r="A1873" t="s">
        <v>1145</v>
      </c>
      <c r="B1873" t="s">
        <v>1146</v>
      </c>
      <c r="C1873" t="s">
        <v>1065</v>
      </c>
      <c r="D1873" t="s">
        <v>991</v>
      </c>
      <c r="E1873">
        <v>265000</v>
      </c>
      <c r="F1873" t="str">
        <f>IFERROR(INDEX(corres_pbs_variables!$A$1:$B$100,MATCH(tab_pbs[[#This Row],[libelle_produit]],corres_pbs_variables!$B$1:$B$100,0),1),"")</f>
        <v>sau_horticulture_serre</v>
      </c>
    </row>
    <row r="1874" spans="1:6" x14ac:dyDescent="0.25">
      <c r="A1874" t="s">
        <v>1145</v>
      </c>
      <c r="B1874" t="s">
        <v>1146</v>
      </c>
      <c r="C1874" t="s">
        <v>1065</v>
      </c>
      <c r="D1874" t="s">
        <v>992</v>
      </c>
      <c r="E1874">
        <v>265000</v>
      </c>
      <c r="F1874" t="str">
        <f>IFERROR(INDEX(corres_pbs_variables!$A$1:$B$100,MATCH(tab_pbs[[#This Row],[libelle_produit]],corres_pbs_variables!$B$1:$B$100,0),1),"")</f>
        <v>sau_horticulture_serre</v>
      </c>
    </row>
    <row r="1875" spans="1:6" x14ac:dyDescent="0.25">
      <c r="A1875" t="s">
        <v>1145</v>
      </c>
      <c r="B1875" t="s">
        <v>1146</v>
      </c>
      <c r="C1875" t="s">
        <v>1065</v>
      </c>
      <c r="D1875" t="s">
        <v>993</v>
      </c>
      <c r="E1875">
        <v>265000</v>
      </c>
      <c r="F1875" t="str">
        <f>IFERROR(INDEX(corres_pbs_variables!$A$1:$B$100,MATCH(tab_pbs[[#This Row],[libelle_produit]],corres_pbs_variables!$B$1:$B$100,0),1),"")</f>
        <v>sau_horticulture_serre</v>
      </c>
    </row>
    <row r="1876" spans="1:6" x14ac:dyDescent="0.25">
      <c r="A1876" t="s">
        <v>1145</v>
      </c>
      <c r="B1876" t="s">
        <v>1146</v>
      </c>
      <c r="C1876" t="s">
        <v>1065</v>
      </c>
      <c r="D1876" t="s">
        <v>994</v>
      </c>
      <c r="E1876">
        <v>265000</v>
      </c>
      <c r="F1876" t="str">
        <f>IFERROR(INDEX(corres_pbs_variables!$A$1:$B$100,MATCH(tab_pbs[[#This Row],[libelle_produit]],corres_pbs_variables!$B$1:$B$100,0),1),"")</f>
        <v>sau_horticulture_serre</v>
      </c>
    </row>
    <row r="1877" spans="1:6" x14ac:dyDescent="0.25">
      <c r="A1877" t="s">
        <v>1145</v>
      </c>
      <c r="B1877" t="s">
        <v>1146</v>
      </c>
      <c r="C1877" t="s">
        <v>1065</v>
      </c>
      <c r="D1877" t="s">
        <v>995</v>
      </c>
      <c r="E1877">
        <v>265000</v>
      </c>
      <c r="F1877" t="str">
        <f>IFERROR(INDEX(corres_pbs_variables!$A$1:$B$100,MATCH(tab_pbs[[#This Row],[libelle_produit]],corres_pbs_variables!$B$1:$B$100,0),1),"")</f>
        <v>sau_horticulture_serre</v>
      </c>
    </row>
    <row r="1878" spans="1:6" x14ac:dyDescent="0.25">
      <c r="A1878" t="s">
        <v>1145</v>
      </c>
      <c r="B1878" t="s">
        <v>1146</v>
      </c>
      <c r="C1878" t="s">
        <v>1065</v>
      </c>
      <c r="D1878" t="s">
        <v>996</v>
      </c>
      <c r="E1878">
        <v>265000</v>
      </c>
      <c r="F1878" t="str">
        <f>IFERROR(INDEX(corres_pbs_variables!$A$1:$B$100,MATCH(tab_pbs[[#This Row],[libelle_produit]],corres_pbs_variables!$B$1:$B$100,0),1),"")</f>
        <v>sau_horticulture_serre</v>
      </c>
    </row>
    <row r="1879" spans="1:6" x14ac:dyDescent="0.25">
      <c r="A1879" t="s">
        <v>1145</v>
      </c>
      <c r="B1879" t="s">
        <v>1146</v>
      </c>
      <c r="C1879" t="s">
        <v>1065</v>
      </c>
      <c r="D1879" t="s">
        <v>997</v>
      </c>
      <c r="E1879">
        <v>265000</v>
      </c>
      <c r="F1879" t="str">
        <f>IFERROR(INDEX(corres_pbs_variables!$A$1:$B$100,MATCH(tab_pbs[[#This Row],[libelle_produit]],corres_pbs_variables!$B$1:$B$100,0),1),"")</f>
        <v>sau_horticulture_serre</v>
      </c>
    </row>
    <row r="1880" spans="1:6" x14ac:dyDescent="0.25">
      <c r="A1880" t="s">
        <v>1145</v>
      </c>
      <c r="B1880" t="s">
        <v>1146</v>
      </c>
      <c r="C1880" t="s">
        <v>1065</v>
      </c>
      <c r="D1880" t="s">
        <v>998</v>
      </c>
      <c r="E1880">
        <v>265000</v>
      </c>
      <c r="F1880" t="str">
        <f>IFERROR(INDEX(corres_pbs_variables!$A$1:$B$100,MATCH(tab_pbs[[#This Row],[libelle_produit]],corres_pbs_variables!$B$1:$B$100,0),1),"")</f>
        <v>sau_horticulture_serre</v>
      </c>
    </row>
    <row r="1881" spans="1:6" x14ac:dyDescent="0.25">
      <c r="A1881" t="s">
        <v>1145</v>
      </c>
      <c r="B1881" t="s">
        <v>1146</v>
      </c>
      <c r="C1881" t="s">
        <v>1065</v>
      </c>
      <c r="D1881" t="s">
        <v>999</v>
      </c>
      <c r="E1881">
        <v>265000</v>
      </c>
      <c r="F1881" t="str">
        <f>IFERROR(INDEX(corres_pbs_variables!$A$1:$B$100,MATCH(tab_pbs[[#This Row],[libelle_produit]],corres_pbs_variables!$B$1:$B$100,0),1),"")</f>
        <v>sau_horticulture_serre</v>
      </c>
    </row>
    <row r="1882" spans="1:6" x14ac:dyDescent="0.25">
      <c r="A1882" t="s">
        <v>1145</v>
      </c>
      <c r="B1882" t="s">
        <v>1146</v>
      </c>
      <c r="C1882" t="s">
        <v>1065</v>
      </c>
      <c r="D1882" t="s">
        <v>1000</v>
      </c>
      <c r="E1882">
        <v>265000</v>
      </c>
      <c r="F1882" t="str">
        <f>IFERROR(INDEX(corres_pbs_variables!$A$1:$B$100,MATCH(tab_pbs[[#This Row],[libelle_produit]],corres_pbs_variables!$B$1:$B$100,0),1),"")</f>
        <v>sau_horticulture_serre</v>
      </c>
    </row>
    <row r="1883" spans="1:6" x14ac:dyDescent="0.25">
      <c r="A1883" t="s">
        <v>1145</v>
      </c>
      <c r="B1883" t="s">
        <v>1146</v>
      </c>
      <c r="C1883" t="s">
        <v>1065</v>
      </c>
      <c r="D1883" t="s">
        <v>20</v>
      </c>
      <c r="E1883">
        <v>265000</v>
      </c>
      <c r="F1883" t="str">
        <f>IFERROR(INDEX(corres_pbs_variables!$A$1:$B$100,MATCH(tab_pbs[[#This Row],[libelle_produit]],corres_pbs_variables!$B$1:$B$100,0),1),"")</f>
        <v>sau_horticulture_serre</v>
      </c>
    </row>
    <row r="1884" spans="1:6" x14ac:dyDescent="0.25">
      <c r="A1884" t="s">
        <v>1145</v>
      </c>
      <c r="B1884" t="s">
        <v>1146</v>
      </c>
      <c r="C1884" t="s">
        <v>1065</v>
      </c>
      <c r="D1884" t="s">
        <v>1001</v>
      </c>
      <c r="E1884">
        <v>265000</v>
      </c>
      <c r="F1884" t="str">
        <f>IFERROR(INDEX(corres_pbs_variables!$A$1:$B$100,MATCH(tab_pbs[[#This Row],[libelle_produit]],corres_pbs_variables!$B$1:$B$100,0),1),"")</f>
        <v>sau_horticulture_serre</v>
      </c>
    </row>
    <row r="1885" spans="1:6" x14ac:dyDescent="0.25">
      <c r="A1885" t="s">
        <v>1145</v>
      </c>
      <c r="B1885" t="s">
        <v>1146</v>
      </c>
      <c r="C1885" t="s">
        <v>1065</v>
      </c>
      <c r="D1885" t="s">
        <v>1002</v>
      </c>
      <c r="E1885">
        <v>265000</v>
      </c>
      <c r="F1885" t="str">
        <f>IFERROR(INDEX(corres_pbs_variables!$A$1:$B$100,MATCH(tab_pbs[[#This Row],[libelle_produit]],corres_pbs_variables!$B$1:$B$100,0),1),"")</f>
        <v>sau_horticulture_serre</v>
      </c>
    </row>
    <row r="1886" spans="1:6" x14ac:dyDescent="0.25">
      <c r="A1886" t="s">
        <v>1145</v>
      </c>
      <c r="B1886" t="s">
        <v>1146</v>
      </c>
      <c r="C1886" t="s">
        <v>1065</v>
      </c>
      <c r="D1886" t="s">
        <v>1003</v>
      </c>
      <c r="E1886">
        <v>265000</v>
      </c>
      <c r="F1886" t="str">
        <f>IFERROR(INDEX(corres_pbs_variables!$A$1:$B$100,MATCH(tab_pbs[[#This Row],[libelle_produit]],corres_pbs_variables!$B$1:$B$100,0),1),"")</f>
        <v>sau_horticulture_serre</v>
      </c>
    </row>
    <row r="1887" spans="1:6" x14ac:dyDescent="0.25">
      <c r="A1887" t="s">
        <v>1145</v>
      </c>
      <c r="B1887" t="s">
        <v>1146</v>
      </c>
      <c r="C1887" t="s">
        <v>1065</v>
      </c>
      <c r="D1887" t="s">
        <v>1004</v>
      </c>
      <c r="E1887">
        <v>265000</v>
      </c>
      <c r="F1887" t="str">
        <f>IFERROR(INDEX(corres_pbs_variables!$A$1:$B$100,MATCH(tab_pbs[[#This Row],[libelle_produit]],corres_pbs_variables!$B$1:$B$100,0),1),"")</f>
        <v>sau_horticulture_serre</v>
      </c>
    </row>
    <row r="1888" spans="1:6" x14ac:dyDescent="0.25">
      <c r="A1888" t="s">
        <v>1145</v>
      </c>
      <c r="B1888" t="s">
        <v>1146</v>
      </c>
      <c r="C1888" t="s">
        <v>1065</v>
      </c>
      <c r="D1888" t="s">
        <v>1005</v>
      </c>
      <c r="E1888">
        <v>265000</v>
      </c>
      <c r="F1888" t="str">
        <f>IFERROR(INDEX(corres_pbs_variables!$A$1:$B$100,MATCH(tab_pbs[[#This Row],[libelle_produit]],corres_pbs_variables!$B$1:$B$100,0),1),"")</f>
        <v>sau_horticulture_serre</v>
      </c>
    </row>
    <row r="1889" spans="1:6" x14ac:dyDescent="0.25">
      <c r="A1889" t="s">
        <v>1145</v>
      </c>
      <c r="B1889" t="s">
        <v>1146</v>
      </c>
      <c r="C1889" t="s">
        <v>1065</v>
      </c>
      <c r="D1889" t="s">
        <v>1006</v>
      </c>
      <c r="E1889">
        <v>265000</v>
      </c>
      <c r="F1889" t="str">
        <f>IFERROR(INDEX(corres_pbs_variables!$A$1:$B$100,MATCH(tab_pbs[[#This Row],[libelle_produit]],corres_pbs_variables!$B$1:$B$100,0),1),"")</f>
        <v>sau_horticulture_serre</v>
      </c>
    </row>
    <row r="1890" spans="1:6" x14ac:dyDescent="0.25">
      <c r="A1890" t="s">
        <v>1145</v>
      </c>
      <c r="B1890" t="s">
        <v>1146</v>
      </c>
      <c r="C1890" t="s">
        <v>1065</v>
      </c>
      <c r="D1890" t="s">
        <v>1007</v>
      </c>
      <c r="E1890">
        <v>265000</v>
      </c>
      <c r="F1890" t="str">
        <f>IFERROR(INDEX(corres_pbs_variables!$A$1:$B$100,MATCH(tab_pbs[[#This Row],[libelle_produit]],corres_pbs_variables!$B$1:$B$100,0),1),"")</f>
        <v>sau_horticulture_serre</v>
      </c>
    </row>
    <row r="1891" spans="1:6" x14ac:dyDescent="0.25">
      <c r="A1891" t="s">
        <v>1145</v>
      </c>
      <c r="B1891" t="s">
        <v>1146</v>
      </c>
      <c r="C1891" t="s">
        <v>1065</v>
      </c>
      <c r="D1891" t="s">
        <v>1008</v>
      </c>
      <c r="E1891">
        <v>265000</v>
      </c>
      <c r="F1891" t="str">
        <f>IFERROR(INDEX(corres_pbs_variables!$A$1:$B$100,MATCH(tab_pbs[[#This Row],[libelle_produit]],corres_pbs_variables!$B$1:$B$100,0),1),"")</f>
        <v>sau_horticulture_serre</v>
      </c>
    </row>
    <row r="1892" spans="1:6" hidden="1" x14ac:dyDescent="0.25">
      <c r="A1892" t="s">
        <v>1147</v>
      </c>
      <c r="B1892" t="s">
        <v>1148</v>
      </c>
      <c r="C1892" t="s">
        <v>1065</v>
      </c>
      <c r="D1892" t="s">
        <v>983</v>
      </c>
      <c r="E1892">
        <v>96320</v>
      </c>
      <c r="F1892" t="str">
        <f>IFERROR(INDEX(corres_pbs_variables!$A$1:$B$100,MATCH(tab_pbs[[#This Row],[libelle_produit]],corres_pbs_variables!$B$1:$B$100,0),1),"")</f>
        <v>sau_horticulture_plein_air</v>
      </c>
    </row>
    <row r="1893" spans="1:6" hidden="1" x14ac:dyDescent="0.25">
      <c r="A1893" t="s">
        <v>1147</v>
      </c>
      <c r="B1893" t="s">
        <v>1148</v>
      </c>
      <c r="C1893" t="s">
        <v>1065</v>
      </c>
      <c r="D1893" t="s">
        <v>984</v>
      </c>
      <c r="E1893">
        <v>96320</v>
      </c>
      <c r="F1893" t="str">
        <f>IFERROR(INDEX(corres_pbs_variables!$A$1:$B$100,MATCH(tab_pbs[[#This Row],[libelle_produit]],corres_pbs_variables!$B$1:$B$100,0),1),"")</f>
        <v>sau_horticulture_plein_air</v>
      </c>
    </row>
    <row r="1894" spans="1:6" hidden="1" x14ac:dyDescent="0.25">
      <c r="A1894" t="s">
        <v>1147</v>
      </c>
      <c r="B1894" t="s">
        <v>1148</v>
      </c>
      <c r="C1894" t="s">
        <v>1065</v>
      </c>
      <c r="D1894" t="s">
        <v>985</v>
      </c>
      <c r="E1894">
        <v>96320</v>
      </c>
      <c r="F1894" t="str">
        <f>IFERROR(INDEX(corres_pbs_variables!$A$1:$B$100,MATCH(tab_pbs[[#This Row],[libelle_produit]],corres_pbs_variables!$B$1:$B$100,0),1),"")</f>
        <v>sau_horticulture_plein_air</v>
      </c>
    </row>
    <row r="1895" spans="1:6" hidden="1" x14ac:dyDescent="0.25">
      <c r="A1895" t="s">
        <v>1147</v>
      </c>
      <c r="B1895" t="s">
        <v>1148</v>
      </c>
      <c r="C1895" t="s">
        <v>1065</v>
      </c>
      <c r="D1895" t="s">
        <v>986</v>
      </c>
      <c r="E1895">
        <v>96320</v>
      </c>
      <c r="F1895" t="str">
        <f>IFERROR(INDEX(corres_pbs_variables!$A$1:$B$100,MATCH(tab_pbs[[#This Row],[libelle_produit]],corres_pbs_variables!$B$1:$B$100,0),1),"")</f>
        <v>sau_horticulture_plein_air</v>
      </c>
    </row>
    <row r="1896" spans="1:6" hidden="1" x14ac:dyDescent="0.25">
      <c r="A1896" t="s">
        <v>1147</v>
      </c>
      <c r="B1896" t="s">
        <v>1148</v>
      </c>
      <c r="C1896" t="s">
        <v>1065</v>
      </c>
      <c r="D1896" t="s">
        <v>987</v>
      </c>
      <c r="E1896">
        <v>96320</v>
      </c>
      <c r="F1896" t="str">
        <f>IFERROR(INDEX(corres_pbs_variables!$A$1:$B$100,MATCH(tab_pbs[[#This Row],[libelle_produit]],corres_pbs_variables!$B$1:$B$100,0),1),"")</f>
        <v>sau_horticulture_plein_air</v>
      </c>
    </row>
    <row r="1897" spans="1:6" hidden="1" x14ac:dyDescent="0.25">
      <c r="A1897" t="s">
        <v>1147</v>
      </c>
      <c r="B1897" t="s">
        <v>1148</v>
      </c>
      <c r="C1897" t="s">
        <v>1065</v>
      </c>
      <c r="D1897" t="s">
        <v>988</v>
      </c>
      <c r="E1897">
        <v>96320</v>
      </c>
      <c r="F1897" t="str">
        <f>IFERROR(INDEX(corres_pbs_variables!$A$1:$B$100,MATCH(tab_pbs[[#This Row],[libelle_produit]],corres_pbs_variables!$B$1:$B$100,0),1),"")</f>
        <v>sau_horticulture_plein_air</v>
      </c>
    </row>
    <row r="1898" spans="1:6" hidden="1" x14ac:dyDescent="0.25">
      <c r="A1898" t="s">
        <v>1147</v>
      </c>
      <c r="B1898" t="s">
        <v>1148</v>
      </c>
      <c r="C1898" t="s">
        <v>1065</v>
      </c>
      <c r="D1898" t="s">
        <v>989</v>
      </c>
      <c r="E1898">
        <v>96320</v>
      </c>
      <c r="F1898" t="str">
        <f>IFERROR(INDEX(corres_pbs_variables!$A$1:$B$100,MATCH(tab_pbs[[#This Row],[libelle_produit]],corres_pbs_variables!$B$1:$B$100,0),1),"")</f>
        <v>sau_horticulture_plein_air</v>
      </c>
    </row>
    <row r="1899" spans="1:6" hidden="1" x14ac:dyDescent="0.25">
      <c r="A1899" t="s">
        <v>1147</v>
      </c>
      <c r="B1899" t="s">
        <v>1148</v>
      </c>
      <c r="C1899" t="s">
        <v>1065</v>
      </c>
      <c r="D1899" t="s">
        <v>990</v>
      </c>
      <c r="E1899">
        <v>96320</v>
      </c>
      <c r="F1899" t="str">
        <f>IFERROR(INDEX(corres_pbs_variables!$A$1:$B$100,MATCH(tab_pbs[[#This Row],[libelle_produit]],corres_pbs_variables!$B$1:$B$100,0),1),"")</f>
        <v>sau_horticulture_plein_air</v>
      </c>
    </row>
    <row r="1900" spans="1:6" hidden="1" x14ac:dyDescent="0.25">
      <c r="A1900" t="s">
        <v>1147</v>
      </c>
      <c r="B1900" t="s">
        <v>1148</v>
      </c>
      <c r="C1900" t="s">
        <v>1065</v>
      </c>
      <c r="D1900" t="s">
        <v>991</v>
      </c>
      <c r="E1900">
        <v>96320</v>
      </c>
      <c r="F1900" t="str">
        <f>IFERROR(INDEX(corres_pbs_variables!$A$1:$B$100,MATCH(tab_pbs[[#This Row],[libelle_produit]],corres_pbs_variables!$B$1:$B$100,0),1),"")</f>
        <v>sau_horticulture_plein_air</v>
      </c>
    </row>
    <row r="1901" spans="1:6" hidden="1" x14ac:dyDescent="0.25">
      <c r="A1901" t="s">
        <v>1147</v>
      </c>
      <c r="B1901" t="s">
        <v>1148</v>
      </c>
      <c r="C1901" t="s">
        <v>1065</v>
      </c>
      <c r="D1901" t="s">
        <v>992</v>
      </c>
      <c r="E1901">
        <v>96320</v>
      </c>
      <c r="F1901" t="str">
        <f>IFERROR(INDEX(corres_pbs_variables!$A$1:$B$100,MATCH(tab_pbs[[#This Row],[libelle_produit]],corres_pbs_variables!$B$1:$B$100,0),1),"")</f>
        <v>sau_horticulture_plein_air</v>
      </c>
    </row>
    <row r="1902" spans="1:6" hidden="1" x14ac:dyDescent="0.25">
      <c r="A1902" t="s">
        <v>1147</v>
      </c>
      <c r="B1902" t="s">
        <v>1148</v>
      </c>
      <c r="C1902" t="s">
        <v>1065</v>
      </c>
      <c r="D1902" t="s">
        <v>993</v>
      </c>
      <c r="E1902">
        <v>96320</v>
      </c>
      <c r="F1902" t="str">
        <f>IFERROR(INDEX(corres_pbs_variables!$A$1:$B$100,MATCH(tab_pbs[[#This Row],[libelle_produit]],corres_pbs_variables!$B$1:$B$100,0),1),"")</f>
        <v>sau_horticulture_plein_air</v>
      </c>
    </row>
    <row r="1903" spans="1:6" hidden="1" x14ac:dyDescent="0.25">
      <c r="A1903" t="s">
        <v>1147</v>
      </c>
      <c r="B1903" t="s">
        <v>1148</v>
      </c>
      <c r="C1903" t="s">
        <v>1065</v>
      </c>
      <c r="D1903" t="s">
        <v>994</v>
      </c>
      <c r="E1903">
        <v>96320</v>
      </c>
      <c r="F1903" t="str">
        <f>IFERROR(INDEX(corres_pbs_variables!$A$1:$B$100,MATCH(tab_pbs[[#This Row],[libelle_produit]],corres_pbs_variables!$B$1:$B$100,0),1),"")</f>
        <v>sau_horticulture_plein_air</v>
      </c>
    </row>
    <row r="1904" spans="1:6" hidden="1" x14ac:dyDescent="0.25">
      <c r="A1904" t="s">
        <v>1147</v>
      </c>
      <c r="B1904" t="s">
        <v>1148</v>
      </c>
      <c r="C1904" t="s">
        <v>1065</v>
      </c>
      <c r="D1904" t="s">
        <v>995</v>
      </c>
      <c r="E1904">
        <v>96320</v>
      </c>
      <c r="F1904" t="str">
        <f>IFERROR(INDEX(corres_pbs_variables!$A$1:$B$100,MATCH(tab_pbs[[#This Row],[libelle_produit]],corres_pbs_variables!$B$1:$B$100,0),1),"")</f>
        <v>sau_horticulture_plein_air</v>
      </c>
    </row>
    <row r="1905" spans="1:6" hidden="1" x14ac:dyDescent="0.25">
      <c r="A1905" t="s">
        <v>1147</v>
      </c>
      <c r="B1905" t="s">
        <v>1148</v>
      </c>
      <c r="C1905" t="s">
        <v>1065</v>
      </c>
      <c r="D1905" t="s">
        <v>996</v>
      </c>
      <c r="E1905">
        <v>96320</v>
      </c>
      <c r="F1905" t="str">
        <f>IFERROR(INDEX(corres_pbs_variables!$A$1:$B$100,MATCH(tab_pbs[[#This Row],[libelle_produit]],corres_pbs_variables!$B$1:$B$100,0),1),"")</f>
        <v>sau_horticulture_plein_air</v>
      </c>
    </row>
    <row r="1906" spans="1:6" hidden="1" x14ac:dyDescent="0.25">
      <c r="A1906" t="s">
        <v>1147</v>
      </c>
      <c r="B1906" t="s">
        <v>1148</v>
      </c>
      <c r="C1906" t="s">
        <v>1065</v>
      </c>
      <c r="D1906" t="s">
        <v>997</v>
      </c>
      <c r="E1906">
        <v>96320</v>
      </c>
      <c r="F1906" t="str">
        <f>IFERROR(INDEX(corres_pbs_variables!$A$1:$B$100,MATCH(tab_pbs[[#This Row],[libelle_produit]],corres_pbs_variables!$B$1:$B$100,0),1),"")</f>
        <v>sau_horticulture_plein_air</v>
      </c>
    </row>
    <row r="1907" spans="1:6" hidden="1" x14ac:dyDescent="0.25">
      <c r="A1907" t="s">
        <v>1147</v>
      </c>
      <c r="B1907" t="s">
        <v>1148</v>
      </c>
      <c r="C1907" t="s">
        <v>1065</v>
      </c>
      <c r="D1907" t="s">
        <v>998</v>
      </c>
      <c r="E1907">
        <v>96320</v>
      </c>
      <c r="F1907" t="str">
        <f>IFERROR(INDEX(corres_pbs_variables!$A$1:$B$100,MATCH(tab_pbs[[#This Row],[libelle_produit]],corres_pbs_variables!$B$1:$B$100,0),1),"")</f>
        <v>sau_horticulture_plein_air</v>
      </c>
    </row>
    <row r="1908" spans="1:6" hidden="1" x14ac:dyDescent="0.25">
      <c r="A1908" t="s">
        <v>1147</v>
      </c>
      <c r="B1908" t="s">
        <v>1148</v>
      </c>
      <c r="C1908" t="s">
        <v>1065</v>
      </c>
      <c r="D1908" t="s">
        <v>999</v>
      </c>
      <c r="E1908">
        <v>96320</v>
      </c>
      <c r="F1908" t="str">
        <f>IFERROR(INDEX(corres_pbs_variables!$A$1:$B$100,MATCH(tab_pbs[[#This Row],[libelle_produit]],corres_pbs_variables!$B$1:$B$100,0),1),"")</f>
        <v>sau_horticulture_plein_air</v>
      </c>
    </row>
    <row r="1909" spans="1:6" hidden="1" x14ac:dyDescent="0.25">
      <c r="A1909" t="s">
        <v>1147</v>
      </c>
      <c r="B1909" t="s">
        <v>1148</v>
      </c>
      <c r="C1909" t="s">
        <v>1065</v>
      </c>
      <c r="D1909" t="s">
        <v>1000</v>
      </c>
      <c r="E1909">
        <v>96320</v>
      </c>
      <c r="F1909" t="str">
        <f>IFERROR(INDEX(corres_pbs_variables!$A$1:$B$100,MATCH(tab_pbs[[#This Row],[libelle_produit]],corres_pbs_variables!$B$1:$B$100,0),1),"")</f>
        <v>sau_horticulture_plein_air</v>
      </c>
    </row>
    <row r="1910" spans="1:6" hidden="1" x14ac:dyDescent="0.25">
      <c r="A1910" t="s">
        <v>1147</v>
      </c>
      <c r="B1910" t="s">
        <v>1148</v>
      </c>
      <c r="C1910" t="s">
        <v>1065</v>
      </c>
      <c r="D1910" t="s">
        <v>20</v>
      </c>
      <c r="E1910">
        <v>96320</v>
      </c>
      <c r="F1910" t="str">
        <f>IFERROR(INDEX(corres_pbs_variables!$A$1:$B$100,MATCH(tab_pbs[[#This Row],[libelle_produit]],corres_pbs_variables!$B$1:$B$100,0),1),"")</f>
        <v>sau_horticulture_plein_air</v>
      </c>
    </row>
    <row r="1911" spans="1:6" hidden="1" x14ac:dyDescent="0.25">
      <c r="A1911" t="s">
        <v>1147</v>
      </c>
      <c r="B1911" t="s">
        <v>1148</v>
      </c>
      <c r="C1911" t="s">
        <v>1065</v>
      </c>
      <c r="D1911" t="s">
        <v>1001</v>
      </c>
      <c r="E1911">
        <v>96320</v>
      </c>
      <c r="F1911" t="str">
        <f>IFERROR(INDEX(corres_pbs_variables!$A$1:$B$100,MATCH(tab_pbs[[#This Row],[libelle_produit]],corres_pbs_variables!$B$1:$B$100,0),1),"")</f>
        <v>sau_horticulture_plein_air</v>
      </c>
    </row>
    <row r="1912" spans="1:6" hidden="1" x14ac:dyDescent="0.25">
      <c r="A1912" t="s">
        <v>1147</v>
      </c>
      <c r="B1912" t="s">
        <v>1148</v>
      </c>
      <c r="C1912" t="s">
        <v>1065</v>
      </c>
      <c r="D1912" t="s">
        <v>1002</v>
      </c>
      <c r="E1912">
        <v>96320</v>
      </c>
      <c r="F1912" t="str">
        <f>IFERROR(INDEX(corres_pbs_variables!$A$1:$B$100,MATCH(tab_pbs[[#This Row],[libelle_produit]],corres_pbs_variables!$B$1:$B$100,0),1),"")</f>
        <v>sau_horticulture_plein_air</v>
      </c>
    </row>
    <row r="1913" spans="1:6" hidden="1" x14ac:dyDescent="0.25">
      <c r="A1913" t="s">
        <v>1147</v>
      </c>
      <c r="B1913" t="s">
        <v>1148</v>
      </c>
      <c r="C1913" t="s">
        <v>1065</v>
      </c>
      <c r="D1913" t="s">
        <v>1003</v>
      </c>
      <c r="E1913">
        <v>96320</v>
      </c>
      <c r="F1913" t="str">
        <f>IFERROR(INDEX(corres_pbs_variables!$A$1:$B$100,MATCH(tab_pbs[[#This Row],[libelle_produit]],corres_pbs_variables!$B$1:$B$100,0),1),"")</f>
        <v>sau_horticulture_plein_air</v>
      </c>
    </row>
    <row r="1914" spans="1:6" hidden="1" x14ac:dyDescent="0.25">
      <c r="A1914" t="s">
        <v>1147</v>
      </c>
      <c r="B1914" t="s">
        <v>1148</v>
      </c>
      <c r="C1914" t="s">
        <v>1065</v>
      </c>
      <c r="D1914" t="s">
        <v>1004</v>
      </c>
      <c r="E1914">
        <v>47800</v>
      </c>
      <c r="F1914" t="str">
        <f>IFERROR(INDEX(corres_pbs_variables!$A$1:$B$100,MATCH(tab_pbs[[#This Row],[libelle_produit]],corres_pbs_variables!$B$1:$B$100,0),1),"")</f>
        <v>sau_horticulture_plein_air</v>
      </c>
    </row>
    <row r="1915" spans="1:6" hidden="1" x14ac:dyDescent="0.25">
      <c r="A1915" t="s">
        <v>1147</v>
      </c>
      <c r="B1915" t="s">
        <v>1148</v>
      </c>
      <c r="C1915" t="s">
        <v>1065</v>
      </c>
      <c r="D1915" t="s">
        <v>1005</v>
      </c>
      <c r="E1915">
        <v>47800</v>
      </c>
      <c r="F1915" t="str">
        <f>IFERROR(INDEX(corres_pbs_variables!$A$1:$B$100,MATCH(tab_pbs[[#This Row],[libelle_produit]],corres_pbs_variables!$B$1:$B$100,0),1),"")</f>
        <v>sau_horticulture_plein_air</v>
      </c>
    </row>
    <row r="1916" spans="1:6" hidden="1" x14ac:dyDescent="0.25">
      <c r="A1916" t="s">
        <v>1147</v>
      </c>
      <c r="B1916" t="s">
        <v>1148</v>
      </c>
      <c r="C1916" t="s">
        <v>1065</v>
      </c>
      <c r="D1916" t="s">
        <v>1006</v>
      </c>
      <c r="E1916">
        <v>47800</v>
      </c>
      <c r="F1916" t="str">
        <f>IFERROR(INDEX(corres_pbs_variables!$A$1:$B$100,MATCH(tab_pbs[[#This Row],[libelle_produit]],corres_pbs_variables!$B$1:$B$100,0),1),"")</f>
        <v>sau_horticulture_plein_air</v>
      </c>
    </row>
    <row r="1917" spans="1:6" hidden="1" x14ac:dyDescent="0.25">
      <c r="A1917" t="s">
        <v>1147</v>
      </c>
      <c r="B1917" t="s">
        <v>1148</v>
      </c>
      <c r="C1917" t="s">
        <v>1065</v>
      </c>
      <c r="D1917" t="s">
        <v>1007</v>
      </c>
      <c r="E1917">
        <v>47800</v>
      </c>
      <c r="F1917" t="str">
        <f>IFERROR(INDEX(corres_pbs_variables!$A$1:$B$100,MATCH(tab_pbs[[#This Row],[libelle_produit]],corres_pbs_variables!$B$1:$B$100,0),1),"")</f>
        <v>sau_horticulture_plein_air</v>
      </c>
    </row>
    <row r="1918" spans="1:6" hidden="1" x14ac:dyDescent="0.25">
      <c r="A1918" t="s">
        <v>1147</v>
      </c>
      <c r="B1918" t="s">
        <v>1148</v>
      </c>
      <c r="C1918" t="s">
        <v>1065</v>
      </c>
      <c r="D1918" t="s">
        <v>1008</v>
      </c>
      <c r="E1918">
        <v>47800</v>
      </c>
      <c r="F1918" t="str">
        <f>IFERROR(INDEX(corres_pbs_variables!$A$1:$B$100,MATCH(tab_pbs[[#This Row],[libelle_produit]],corres_pbs_variables!$B$1:$B$100,0),1),"")</f>
        <v>sau_horticulture_plein_air</v>
      </c>
    </row>
    <row r="1919" spans="1:6" hidden="1" x14ac:dyDescent="0.25">
      <c r="A1919" t="s">
        <v>1149</v>
      </c>
      <c r="B1919" t="s">
        <v>1150</v>
      </c>
      <c r="C1919" t="s">
        <v>1065</v>
      </c>
      <c r="D1919" t="s">
        <v>983</v>
      </c>
      <c r="E1919">
        <v>5414</v>
      </c>
      <c r="F1919" t="str">
        <f>IFERROR(INDEX(corres_pbs_variables!$A$1:$B$100,MATCH(tab_pbs[[#This Row],[libelle_produit]],corres_pbs_variables!$B$1:$B$100,0),1),"")</f>
        <v/>
      </c>
    </row>
    <row r="1920" spans="1:6" hidden="1" x14ac:dyDescent="0.25">
      <c r="A1920" t="s">
        <v>1149</v>
      </c>
      <c r="B1920" t="s">
        <v>1150</v>
      </c>
      <c r="C1920" t="s">
        <v>1065</v>
      </c>
      <c r="D1920" t="s">
        <v>984</v>
      </c>
      <c r="E1920">
        <v>5414</v>
      </c>
      <c r="F1920" t="str">
        <f>IFERROR(INDEX(corres_pbs_variables!$A$1:$B$100,MATCH(tab_pbs[[#This Row],[libelle_produit]],corres_pbs_variables!$B$1:$B$100,0),1),"")</f>
        <v/>
      </c>
    </row>
    <row r="1921" spans="1:6" hidden="1" x14ac:dyDescent="0.25">
      <c r="A1921" t="s">
        <v>1149</v>
      </c>
      <c r="B1921" t="s">
        <v>1150</v>
      </c>
      <c r="C1921" t="s">
        <v>1065</v>
      </c>
      <c r="D1921" t="s">
        <v>985</v>
      </c>
      <c r="E1921">
        <v>5414</v>
      </c>
      <c r="F1921" t="str">
        <f>IFERROR(INDEX(corres_pbs_variables!$A$1:$B$100,MATCH(tab_pbs[[#This Row],[libelle_produit]],corres_pbs_variables!$B$1:$B$100,0),1),"")</f>
        <v/>
      </c>
    </row>
    <row r="1922" spans="1:6" hidden="1" x14ac:dyDescent="0.25">
      <c r="A1922" t="s">
        <v>1149</v>
      </c>
      <c r="B1922" t="s">
        <v>1150</v>
      </c>
      <c r="C1922" t="s">
        <v>1065</v>
      </c>
      <c r="D1922" t="s">
        <v>986</v>
      </c>
      <c r="E1922">
        <v>5414</v>
      </c>
      <c r="F1922" t="str">
        <f>IFERROR(INDEX(corres_pbs_variables!$A$1:$B$100,MATCH(tab_pbs[[#This Row],[libelle_produit]],corres_pbs_variables!$B$1:$B$100,0),1),"")</f>
        <v/>
      </c>
    </row>
    <row r="1923" spans="1:6" hidden="1" x14ac:dyDescent="0.25">
      <c r="A1923" t="s">
        <v>1149</v>
      </c>
      <c r="B1923" t="s">
        <v>1150</v>
      </c>
      <c r="C1923" t="s">
        <v>1065</v>
      </c>
      <c r="D1923" t="s">
        <v>987</v>
      </c>
      <c r="E1923">
        <v>5414</v>
      </c>
      <c r="F1923" t="str">
        <f>IFERROR(INDEX(corres_pbs_variables!$A$1:$B$100,MATCH(tab_pbs[[#This Row],[libelle_produit]],corres_pbs_variables!$B$1:$B$100,0),1),"")</f>
        <v/>
      </c>
    </row>
    <row r="1924" spans="1:6" hidden="1" x14ac:dyDescent="0.25">
      <c r="A1924" t="s">
        <v>1149</v>
      </c>
      <c r="B1924" t="s">
        <v>1150</v>
      </c>
      <c r="C1924" t="s">
        <v>1065</v>
      </c>
      <c r="D1924" t="s">
        <v>988</v>
      </c>
      <c r="E1924">
        <v>5414</v>
      </c>
      <c r="F1924" t="str">
        <f>IFERROR(INDEX(corres_pbs_variables!$A$1:$B$100,MATCH(tab_pbs[[#This Row],[libelle_produit]],corres_pbs_variables!$B$1:$B$100,0),1),"")</f>
        <v/>
      </c>
    </row>
    <row r="1925" spans="1:6" hidden="1" x14ac:dyDescent="0.25">
      <c r="A1925" t="s">
        <v>1149</v>
      </c>
      <c r="B1925" t="s">
        <v>1150</v>
      </c>
      <c r="C1925" t="s">
        <v>1065</v>
      </c>
      <c r="D1925" t="s">
        <v>989</v>
      </c>
      <c r="E1925">
        <v>5414</v>
      </c>
      <c r="F1925" t="str">
        <f>IFERROR(INDEX(corres_pbs_variables!$A$1:$B$100,MATCH(tab_pbs[[#This Row],[libelle_produit]],corres_pbs_variables!$B$1:$B$100,0),1),"")</f>
        <v/>
      </c>
    </row>
    <row r="1926" spans="1:6" hidden="1" x14ac:dyDescent="0.25">
      <c r="A1926" t="s">
        <v>1149</v>
      </c>
      <c r="B1926" t="s">
        <v>1150</v>
      </c>
      <c r="C1926" t="s">
        <v>1065</v>
      </c>
      <c r="D1926" t="s">
        <v>990</v>
      </c>
      <c r="E1926">
        <v>5414</v>
      </c>
      <c r="F1926" t="str">
        <f>IFERROR(INDEX(corres_pbs_variables!$A$1:$B$100,MATCH(tab_pbs[[#This Row],[libelle_produit]],corres_pbs_variables!$B$1:$B$100,0),1),"")</f>
        <v/>
      </c>
    </row>
    <row r="1927" spans="1:6" hidden="1" x14ac:dyDescent="0.25">
      <c r="A1927" t="s">
        <v>1149</v>
      </c>
      <c r="B1927" t="s">
        <v>1150</v>
      </c>
      <c r="C1927" t="s">
        <v>1065</v>
      </c>
      <c r="D1927" t="s">
        <v>991</v>
      </c>
      <c r="E1927">
        <v>5414</v>
      </c>
      <c r="F1927" t="str">
        <f>IFERROR(INDEX(corres_pbs_variables!$A$1:$B$100,MATCH(tab_pbs[[#This Row],[libelle_produit]],corres_pbs_variables!$B$1:$B$100,0),1),"")</f>
        <v/>
      </c>
    </row>
    <row r="1928" spans="1:6" hidden="1" x14ac:dyDescent="0.25">
      <c r="A1928" t="s">
        <v>1149</v>
      </c>
      <c r="B1928" t="s">
        <v>1150</v>
      </c>
      <c r="C1928" t="s">
        <v>1065</v>
      </c>
      <c r="D1928" t="s">
        <v>992</v>
      </c>
      <c r="E1928">
        <v>5414</v>
      </c>
      <c r="F1928" t="str">
        <f>IFERROR(INDEX(corres_pbs_variables!$A$1:$B$100,MATCH(tab_pbs[[#This Row],[libelle_produit]],corres_pbs_variables!$B$1:$B$100,0),1),"")</f>
        <v/>
      </c>
    </row>
    <row r="1929" spans="1:6" hidden="1" x14ac:dyDescent="0.25">
      <c r="A1929" t="s">
        <v>1149</v>
      </c>
      <c r="B1929" t="s">
        <v>1150</v>
      </c>
      <c r="C1929" t="s">
        <v>1065</v>
      </c>
      <c r="D1929" t="s">
        <v>993</v>
      </c>
      <c r="E1929">
        <v>5414</v>
      </c>
      <c r="F1929" t="str">
        <f>IFERROR(INDEX(corres_pbs_variables!$A$1:$B$100,MATCH(tab_pbs[[#This Row],[libelle_produit]],corres_pbs_variables!$B$1:$B$100,0),1),"")</f>
        <v/>
      </c>
    </row>
    <row r="1930" spans="1:6" hidden="1" x14ac:dyDescent="0.25">
      <c r="A1930" t="s">
        <v>1149</v>
      </c>
      <c r="B1930" t="s">
        <v>1150</v>
      </c>
      <c r="C1930" t="s">
        <v>1065</v>
      </c>
      <c r="D1930" t="s">
        <v>994</v>
      </c>
      <c r="E1930">
        <v>5414</v>
      </c>
      <c r="F1930" t="str">
        <f>IFERROR(INDEX(corres_pbs_variables!$A$1:$B$100,MATCH(tab_pbs[[#This Row],[libelle_produit]],corres_pbs_variables!$B$1:$B$100,0),1),"")</f>
        <v/>
      </c>
    </row>
    <row r="1931" spans="1:6" hidden="1" x14ac:dyDescent="0.25">
      <c r="A1931" t="s">
        <v>1149</v>
      </c>
      <c r="B1931" t="s">
        <v>1150</v>
      </c>
      <c r="C1931" t="s">
        <v>1065</v>
      </c>
      <c r="D1931" t="s">
        <v>995</v>
      </c>
      <c r="E1931">
        <v>5414</v>
      </c>
      <c r="F1931" t="str">
        <f>IFERROR(INDEX(corres_pbs_variables!$A$1:$B$100,MATCH(tab_pbs[[#This Row],[libelle_produit]],corres_pbs_variables!$B$1:$B$100,0),1),"")</f>
        <v/>
      </c>
    </row>
    <row r="1932" spans="1:6" hidden="1" x14ac:dyDescent="0.25">
      <c r="A1932" t="s">
        <v>1149</v>
      </c>
      <c r="B1932" t="s">
        <v>1150</v>
      </c>
      <c r="C1932" t="s">
        <v>1065</v>
      </c>
      <c r="D1932" t="s">
        <v>996</v>
      </c>
      <c r="E1932">
        <v>5414</v>
      </c>
      <c r="F1932" t="str">
        <f>IFERROR(INDEX(corres_pbs_variables!$A$1:$B$100,MATCH(tab_pbs[[#This Row],[libelle_produit]],corres_pbs_variables!$B$1:$B$100,0),1),"")</f>
        <v/>
      </c>
    </row>
    <row r="1933" spans="1:6" hidden="1" x14ac:dyDescent="0.25">
      <c r="A1933" t="s">
        <v>1149</v>
      </c>
      <c r="B1933" t="s">
        <v>1150</v>
      </c>
      <c r="C1933" t="s">
        <v>1065</v>
      </c>
      <c r="D1933" t="s">
        <v>997</v>
      </c>
      <c r="E1933">
        <v>5414</v>
      </c>
      <c r="F1933" t="str">
        <f>IFERROR(INDEX(corres_pbs_variables!$A$1:$B$100,MATCH(tab_pbs[[#This Row],[libelle_produit]],corres_pbs_variables!$B$1:$B$100,0),1),"")</f>
        <v/>
      </c>
    </row>
    <row r="1934" spans="1:6" hidden="1" x14ac:dyDescent="0.25">
      <c r="A1934" t="s">
        <v>1149</v>
      </c>
      <c r="B1934" t="s">
        <v>1150</v>
      </c>
      <c r="C1934" t="s">
        <v>1065</v>
      </c>
      <c r="D1934" t="s">
        <v>998</v>
      </c>
      <c r="E1934">
        <v>5414</v>
      </c>
      <c r="F1934" t="str">
        <f>IFERROR(INDEX(corres_pbs_variables!$A$1:$B$100,MATCH(tab_pbs[[#This Row],[libelle_produit]],corres_pbs_variables!$B$1:$B$100,0),1),"")</f>
        <v/>
      </c>
    </row>
    <row r="1935" spans="1:6" hidden="1" x14ac:dyDescent="0.25">
      <c r="A1935" t="s">
        <v>1149</v>
      </c>
      <c r="B1935" t="s">
        <v>1150</v>
      </c>
      <c r="C1935" t="s">
        <v>1065</v>
      </c>
      <c r="D1935" t="s">
        <v>999</v>
      </c>
      <c r="E1935">
        <v>5414</v>
      </c>
      <c r="F1935" t="str">
        <f>IFERROR(INDEX(corres_pbs_variables!$A$1:$B$100,MATCH(tab_pbs[[#This Row],[libelle_produit]],corres_pbs_variables!$B$1:$B$100,0),1),"")</f>
        <v/>
      </c>
    </row>
    <row r="1936" spans="1:6" hidden="1" x14ac:dyDescent="0.25">
      <c r="A1936" t="s">
        <v>1149</v>
      </c>
      <c r="B1936" t="s">
        <v>1150</v>
      </c>
      <c r="C1936" t="s">
        <v>1065</v>
      </c>
      <c r="D1936" t="s">
        <v>1000</v>
      </c>
      <c r="E1936">
        <v>5414</v>
      </c>
      <c r="F1936" t="str">
        <f>IFERROR(INDEX(corres_pbs_variables!$A$1:$B$100,MATCH(tab_pbs[[#This Row],[libelle_produit]],corres_pbs_variables!$B$1:$B$100,0),1),"")</f>
        <v/>
      </c>
    </row>
    <row r="1937" spans="1:6" hidden="1" x14ac:dyDescent="0.25">
      <c r="A1937" t="s">
        <v>1149</v>
      </c>
      <c r="B1937" t="s">
        <v>1150</v>
      </c>
      <c r="C1937" t="s">
        <v>1065</v>
      </c>
      <c r="D1937" t="s">
        <v>20</v>
      </c>
      <c r="E1937">
        <v>5414</v>
      </c>
      <c r="F1937" t="str">
        <f>IFERROR(INDEX(corres_pbs_variables!$A$1:$B$100,MATCH(tab_pbs[[#This Row],[libelle_produit]],corres_pbs_variables!$B$1:$B$100,0),1),"")</f>
        <v/>
      </c>
    </row>
    <row r="1938" spans="1:6" hidden="1" x14ac:dyDescent="0.25">
      <c r="A1938" t="s">
        <v>1149</v>
      </c>
      <c r="B1938" t="s">
        <v>1150</v>
      </c>
      <c r="C1938" t="s">
        <v>1065</v>
      </c>
      <c r="D1938" t="s">
        <v>1001</v>
      </c>
      <c r="E1938">
        <v>5414</v>
      </c>
      <c r="F1938" t="str">
        <f>IFERROR(INDEX(corres_pbs_variables!$A$1:$B$100,MATCH(tab_pbs[[#This Row],[libelle_produit]],corres_pbs_variables!$B$1:$B$100,0),1),"")</f>
        <v/>
      </c>
    </row>
    <row r="1939" spans="1:6" hidden="1" x14ac:dyDescent="0.25">
      <c r="A1939" t="s">
        <v>1149</v>
      </c>
      <c r="B1939" t="s">
        <v>1150</v>
      </c>
      <c r="C1939" t="s">
        <v>1065</v>
      </c>
      <c r="D1939" t="s">
        <v>1002</v>
      </c>
      <c r="E1939">
        <v>5414</v>
      </c>
      <c r="F1939" t="str">
        <f>IFERROR(INDEX(corres_pbs_variables!$A$1:$B$100,MATCH(tab_pbs[[#This Row],[libelle_produit]],corres_pbs_variables!$B$1:$B$100,0),1),"")</f>
        <v/>
      </c>
    </row>
    <row r="1940" spans="1:6" hidden="1" x14ac:dyDescent="0.25">
      <c r="A1940" t="s">
        <v>1149</v>
      </c>
      <c r="B1940" t="s">
        <v>1150</v>
      </c>
      <c r="C1940" t="s">
        <v>1065</v>
      </c>
      <c r="D1940" t="s">
        <v>1003</v>
      </c>
      <c r="E1940">
        <v>5414</v>
      </c>
      <c r="F1940" t="str">
        <f>IFERROR(INDEX(corres_pbs_variables!$A$1:$B$100,MATCH(tab_pbs[[#This Row],[libelle_produit]],corres_pbs_variables!$B$1:$B$100,0),1),"")</f>
        <v/>
      </c>
    </row>
    <row r="1941" spans="1:6" hidden="1" x14ac:dyDescent="0.25">
      <c r="A1941" t="s">
        <v>1149</v>
      </c>
      <c r="B1941" t="s">
        <v>1150</v>
      </c>
      <c r="C1941" t="s">
        <v>1065</v>
      </c>
      <c r="D1941" t="s">
        <v>1004</v>
      </c>
      <c r="E1941">
        <v>5414</v>
      </c>
      <c r="F1941" t="str">
        <f>IFERROR(INDEX(corres_pbs_variables!$A$1:$B$100,MATCH(tab_pbs[[#This Row],[libelle_produit]],corres_pbs_variables!$B$1:$B$100,0),1),"")</f>
        <v/>
      </c>
    </row>
    <row r="1942" spans="1:6" hidden="1" x14ac:dyDescent="0.25">
      <c r="A1942" t="s">
        <v>1149</v>
      </c>
      <c r="B1942" t="s">
        <v>1150</v>
      </c>
      <c r="C1942" t="s">
        <v>1065</v>
      </c>
      <c r="D1942" t="s">
        <v>1005</v>
      </c>
      <c r="E1942">
        <v>5414</v>
      </c>
      <c r="F1942" t="str">
        <f>IFERROR(INDEX(corres_pbs_variables!$A$1:$B$100,MATCH(tab_pbs[[#This Row],[libelle_produit]],corres_pbs_variables!$B$1:$B$100,0),1),"")</f>
        <v/>
      </c>
    </row>
    <row r="1943" spans="1:6" hidden="1" x14ac:dyDescent="0.25">
      <c r="A1943" t="s">
        <v>1149</v>
      </c>
      <c r="B1943" t="s">
        <v>1150</v>
      </c>
      <c r="C1943" t="s">
        <v>1065</v>
      </c>
      <c r="D1943" t="s">
        <v>1006</v>
      </c>
      <c r="E1943">
        <v>5414</v>
      </c>
      <c r="F1943" t="str">
        <f>IFERROR(INDEX(corres_pbs_variables!$A$1:$B$100,MATCH(tab_pbs[[#This Row],[libelle_produit]],corres_pbs_variables!$B$1:$B$100,0),1),"")</f>
        <v/>
      </c>
    </row>
    <row r="1944" spans="1:6" hidden="1" x14ac:dyDescent="0.25">
      <c r="A1944" t="s">
        <v>1149</v>
      </c>
      <c r="B1944" t="s">
        <v>1150</v>
      </c>
      <c r="C1944" t="s">
        <v>1065</v>
      </c>
      <c r="D1944" t="s">
        <v>1007</v>
      </c>
      <c r="E1944">
        <v>5414</v>
      </c>
      <c r="F1944" t="str">
        <f>IFERROR(INDEX(corres_pbs_variables!$A$1:$B$100,MATCH(tab_pbs[[#This Row],[libelle_produit]],corres_pbs_variables!$B$1:$B$100,0),1),"")</f>
        <v/>
      </c>
    </row>
    <row r="1945" spans="1:6" hidden="1" x14ac:dyDescent="0.25">
      <c r="A1945" t="s">
        <v>1149</v>
      </c>
      <c r="B1945" t="s">
        <v>1150</v>
      </c>
      <c r="C1945" t="s">
        <v>1065</v>
      </c>
      <c r="D1945" t="s">
        <v>1008</v>
      </c>
      <c r="E1945">
        <v>5414</v>
      </c>
      <c r="F1945" t="str">
        <f>IFERROR(INDEX(corres_pbs_variables!$A$1:$B$100,MATCH(tab_pbs[[#This Row],[libelle_produit]],corres_pbs_variables!$B$1:$B$100,0),1),"")</f>
        <v/>
      </c>
    </row>
    <row r="1946" spans="1:6" hidden="1" x14ac:dyDescent="0.25">
      <c r="A1946" t="s">
        <v>1151</v>
      </c>
      <c r="B1946" t="s">
        <v>1152</v>
      </c>
      <c r="C1946" t="s">
        <v>1065</v>
      </c>
      <c r="D1946" t="s">
        <v>983</v>
      </c>
      <c r="E1946">
        <v>5414</v>
      </c>
      <c r="F1946" t="str">
        <f>IFERROR(INDEX(corres_pbs_variables!$A$1:$B$100,MATCH(tab_pbs[[#This Row],[libelle_produit]],corres_pbs_variables!$B$1:$B$100,0),1),"")</f>
        <v/>
      </c>
    </row>
    <row r="1947" spans="1:6" hidden="1" x14ac:dyDescent="0.25">
      <c r="A1947" t="s">
        <v>1151</v>
      </c>
      <c r="B1947" t="s">
        <v>1152</v>
      </c>
      <c r="C1947" t="s">
        <v>1065</v>
      </c>
      <c r="D1947" t="s">
        <v>984</v>
      </c>
      <c r="E1947">
        <v>5414</v>
      </c>
      <c r="F1947" t="str">
        <f>IFERROR(INDEX(corres_pbs_variables!$A$1:$B$100,MATCH(tab_pbs[[#This Row],[libelle_produit]],corres_pbs_variables!$B$1:$B$100,0),1),"")</f>
        <v/>
      </c>
    </row>
    <row r="1948" spans="1:6" hidden="1" x14ac:dyDescent="0.25">
      <c r="A1948" t="s">
        <v>1151</v>
      </c>
      <c r="B1948" t="s">
        <v>1152</v>
      </c>
      <c r="C1948" t="s">
        <v>1065</v>
      </c>
      <c r="D1948" t="s">
        <v>985</v>
      </c>
      <c r="E1948">
        <v>5414</v>
      </c>
      <c r="F1948" t="str">
        <f>IFERROR(INDEX(corres_pbs_variables!$A$1:$B$100,MATCH(tab_pbs[[#This Row],[libelle_produit]],corres_pbs_variables!$B$1:$B$100,0),1),"")</f>
        <v/>
      </c>
    </row>
    <row r="1949" spans="1:6" hidden="1" x14ac:dyDescent="0.25">
      <c r="A1949" t="s">
        <v>1151</v>
      </c>
      <c r="B1949" t="s">
        <v>1152</v>
      </c>
      <c r="C1949" t="s">
        <v>1065</v>
      </c>
      <c r="D1949" t="s">
        <v>986</v>
      </c>
      <c r="E1949">
        <v>5414</v>
      </c>
      <c r="F1949" t="str">
        <f>IFERROR(INDEX(corres_pbs_variables!$A$1:$B$100,MATCH(tab_pbs[[#This Row],[libelle_produit]],corres_pbs_variables!$B$1:$B$100,0),1),"")</f>
        <v/>
      </c>
    </row>
    <row r="1950" spans="1:6" hidden="1" x14ac:dyDescent="0.25">
      <c r="A1950" t="s">
        <v>1151</v>
      </c>
      <c r="B1950" t="s">
        <v>1152</v>
      </c>
      <c r="C1950" t="s">
        <v>1065</v>
      </c>
      <c r="D1950" t="s">
        <v>987</v>
      </c>
      <c r="E1950">
        <v>5414</v>
      </c>
      <c r="F1950" t="str">
        <f>IFERROR(INDEX(corres_pbs_variables!$A$1:$B$100,MATCH(tab_pbs[[#This Row],[libelle_produit]],corres_pbs_variables!$B$1:$B$100,0),1),"")</f>
        <v/>
      </c>
    </row>
    <row r="1951" spans="1:6" hidden="1" x14ac:dyDescent="0.25">
      <c r="A1951" t="s">
        <v>1151</v>
      </c>
      <c r="B1951" t="s">
        <v>1152</v>
      </c>
      <c r="C1951" t="s">
        <v>1065</v>
      </c>
      <c r="D1951" t="s">
        <v>988</v>
      </c>
      <c r="E1951">
        <v>5414</v>
      </c>
      <c r="F1951" t="str">
        <f>IFERROR(INDEX(corres_pbs_variables!$A$1:$B$100,MATCH(tab_pbs[[#This Row],[libelle_produit]],corres_pbs_variables!$B$1:$B$100,0),1),"")</f>
        <v/>
      </c>
    </row>
    <row r="1952" spans="1:6" hidden="1" x14ac:dyDescent="0.25">
      <c r="A1952" t="s">
        <v>1151</v>
      </c>
      <c r="B1952" t="s">
        <v>1152</v>
      </c>
      <c r="C1952" t="s">
        <v>1065</v>
      </c>
      <c r="D1952" t="s">
        <v>989</v>
      </c>
      <c r="E1952">
        <v>5414</v>
      </c>
      <c r="F1952" t="str">
        <f>IFERROR(INDEX(corres_pbs_variables!$A$1:$B$100,MATCH(tab_pbs[[#This Row],[libelle_produit]],corres_pbs_variables!$B$1:$B$100,0),1),"")</f>
        <v/>
      </c>
    </row>
    <row r="1953" spans="1:6" hidden="1" x14ac:dyDescent="0.25">
      <c r="A1953" t="s">
        <v>1151</v>
      </c>
      <c r="B1953" t="s">
        <v>1152</v>
      </c>
      <c r="C1953" t="s">
        <v>1065</v>
      </c>
      <c r="D1953" t="s">
        <v>990</v>
      </c>
      <c r="E1953">
        <v>5414</v>
      </c>
      <c r="F1953" t="str">
        <f>IFERROR(INDEX(corres_pbs_variables!$A$1:$B$100,MATCH(tab_pbs[[#This Row],[libelle_produit]],corres_pbs_variables!$B$1:$B$100,0),1),"")</f>
        <v/>
      </c>
    </row>
    <row r="1954" spans="1:6" hidden="1" x14ac:dyDescent="0.25">
      <c r="A1954" t="s">
        <v>1151</v>
      </c>
      <c r="B1954" t="s">
        <v>1152</v>
      </c>
      <c r="C1954" t="s">
        <v>1065</v>
      </c>
      <c r="D1954" t="s">
        <v>991</v>
      </c>
      <c r="E1954">
        <v>5414</v>
      </c>
      <c r="F1954" t="str">
        <f>IFERROR(INDEX(corres_pbs_variables!$A$1:$B$100,MATCH(tab_pbs[[#This Row],[libelle_produit]],corres_pbs_variables!$B$1:$B$100,0),1),"")</f>
        <v/>
      </c>
    </row>
    <row r="1955" spans="1:6" hidden="1" x14ac:dyDescent="0.25">
      <c r="A1955" t="s">
        <v>1151</v>
      </c>
      <c r="B1955" t="s">
        <v>1152</v>
      </c>
      <c r="C1955" t="s">
        <v>1065</v>
      </c>
      <c r="D1955" t="s">
        <v>992</v>
      </c>
      <c r="E1955">
        <v>5414</v>
      </c>
      <c r="F1955" t="str">
        <f>IFERROR(INDEX(corres_pbs_variables!$A$1:$B$100,MATCH(tab_pbs[[#This Row],[libelle_produit]],corres_pbs_variables!$B$1:$B$100,0),1),"")</f>
        <v/>
      </c>
    </row>
    <row r="1956" spans="1:6" hidden="1" x14ac:dyDescent="0.25">
      <c r="A1956" t="s">
        <v>1151</v>
      </c>
      <c r="B1956" t="s">
        <v>1152</v>
      </c>
      <c r="C1956" t="s">
        <v>1065</v>
      </c>
      <c r="D1956" t="s">
        <v>993</v>
      </c>
      <c r="E1956">
        <v>5414</v>
      </c>
      <c r="F1956" t="str">
        <f>IFERROR(INDEX(corres_pbs_variables!$A$1:$B$100,MATCH(tab_pbs[[#This Row],[libelle_produit]],corres_pbs_variables!$B$1:$B$100,0),1),"")</f>
        <v/>
      </c>
    </row>
    <row r="1957" spans="1:6" hidden="1" x14ac:dyDescent="0.25">
      <c r="A1957" t="s">
        <v>1151</v>
      </c>
      <c r="B1957" t="s">
        <v>1152</v>
      </c>
      <c r="C1957" t="s">
        <v>1065</v>
      </c>
      <c r="D1957" t="s">
        <v>994</v>
      </c>
      <c r="E1957">
        <v>5414</v>
      </c>
      <c r="F1957" t="str">
        <f>IFERROR(INDEX(corres_pbs_variables!$A$1:$B$100,MATCH(tab_pbs[[#This Row],[libelle_produit]],corres_pbs_variables!$B$1:$B$100,0),1),"")</f>
        <v/>
      </c>
    </row>
    <row r="1958" spans="1:6" hidden="1" x14ac:dyDescent="0.25">
      <c r="A1958" t="s">
        <v>1151</v>
      </c>
      <c r="B1958" t="s">
        <v>1152</v>
      </c>
      <c r="C1958" t="s">
        <v>1065</v>
      </c>
      <c r="D1958" t="s">
        <v>995</v>
      </c>
      <c r="E1958">
        <v>5414</v>
      </c>
      <c r="F1958" t="str">
        <f>IFERROR(INDEX(corres_pbs_variables!$A$1:$B$100,MATCH(tab_pbs[[#This Row],[libelle_produit]],corres_pbs_variables!$B$1:$B$100,0),1),"")</f>
        <v/>
      </c>
    </row>
    <row r="1959" spans="1:6" hidden="1" x14ac:dyDescent="0.25">
      <c r="A1959" t="s">
        <v>1151</v>
      </c>
      <c r="B1959" t="s">
        <v>1152</v>
      </c>
      <c r="C1959" t="s">
        <v>1065</v>
      </c>
      <c r="D1959" t="s">
        <v>996</v>
      </c>
      <c r="E1959">
        <v>5414</v>
      </c>
      <c r="F1959" t="str">
        <f>IFERROR(INDEX(corres_pbs_variables!$A$1:$B$100,MATCH(tab_pbs[[#This Row],[libelle_produit]],corres_pbs_variables!$B$1:$B$100,0),1),"")</f>
        <v/>
      </c>
    </row>
    <row r="1960" spans="1:6" hidden="1" x14ac:dyDescent="0.25">
      <c r="A1960" t="s">
        <v>1151</v>
      </c>
      <c r="B1960" t="s">
        <v>1152</v>
      </c>
      <c r="C1960" t="s">
        <v>1065</v>
      </c>
      <c r="D1960" t="s">
        <v>997</v>
      </c>
      <c r="E1960">
        <v>5414</v>
      </c>
      <c r="F1960" t="str">
        <f>IFERROR(INDEX(corres_pbs_variables!$A$1:$B$100,MATCH(tab_pbs[[#This Row],[libelle_produit]],corres_pbs_variables!$B$1:$B$100,0),1),"")</f>
        <v/>
      </c>
    </row>
    <row r="1961" spans="1:6" hidden="1" x14ac:dyDescent="0.25">
      <c r="A1961" t="s">
        <v>1151</v>
      </c>
      <c r="B1961" t="s">
        <v>1152</v>
      </c>
      <c r="C1961" t="s">
        <v>1065</v>
      </c>
      <c r="D1961" t="s">
        <v>998</v>
      </c>
      <c r="E1961">
        <v>5414</v>
      </c>
      <c r="F1961" t="str">
        <f>IFERROR(INDEX(corres_pbs_variables!$A$1:$B$100,MATCH(tab_pbs[[#This Row],[libelle_produit]],corres_pbs_variables!$B$1:$B$100,0),1),"")</f>
        <v/>
      </c>
    </row>
    <row r="1962" spans="1:6" hidden="1" x14ac:dyDescent="0.25">
      <c r="A1962" t="s">
        <v>1151</v>
      </c>
      <c r="B1962" t="s">
        <v>1152</v>
      </c>
      <c r="C1962" t="s">
        <v>1065</v>
      </c>
      <c r="D1962" t="s">
        <v>999</v>
      </c>
      <c r="E1962">
        <v>5414</v>
      </c>
      <c r="F1962" t="str">
        <f>IFERROR(INDEX(corres_pbs_variables!$A$1:$B$100,MATCH(tab_pbs[[#This Row],[libelle_produit]],corres_pbs_variables!$B$1:$B$100,0),1),"")</f>
        <v/>
      </c>
    </row>
    <row r="1963" spans="1:6" hidden="1" x14ac:dyDescent="0.25">
      <c r="A1963" t="s">
        <v>1151</v>
      </c>
      <c r="B1963" t="s">
        <v>1152</v>
      </c>
      <c r="C1963" t="s">
        <v>1065</v>
      </c>
      <c r="D1963" t="s">
        <v>1000</v>
      </c>
      <c r="E1963">
        <v>5414</v>
      </c>
      <c r="F1963" t="str">
        <f>IFERROR(INDEX(corres_pbs_variables!$A$1:$B$100,MATCH(tab_pbs[[#This Row],[libelle_produit]],corres_pbs_variables!$B$1:$B$100,0),1),"")</f>
        <v/>
      </c>
    </row>
    <row r="1964" spans="1:6" hidden="1" x14ac:dyDescent="0.25">
      <c r="A1964" t="s">
        <v>1151</v>
      </c>
      <c r="B1964" t="s">
        <v>1152</v>
      </c>
      <c r="C1964" t="s">
        <v>1065</v>
      </c>
      <c r="D1964" t="s">
        <v>20</v>
      </c>
      <c r="E1964">
        <v>5414</v>
      </c>
      <c r="F1964" t="str">
        <f>IFERROR(INDEX(corres_pbs_variables!$A$1:$B$100,MATCH(tab_pbs[[#This Row],[libelle_produit]],corres_pbs_variables!$B$1:$B$100,0),1),"")</f>
        <v/>
      </c>
    </row>
    <row r="1965" spans="1:6" hidden="1" x14ac:dyDescent="0.25">
      <c r="A1965" t="s">
        <v>1151</v>
      </c>
      <c r="B1965" t="s">
        <v>1152</v>
      </c>
      <c r="C1965" t="s">
        <v>1065</v>
      </c>
      <c r="D1965" t="s">
        <v>1001</v>
      </c>
      <c r="E1965">
        <v>5414</v>
      </c>
      <c r="F1965" t="str">
        <f>IFERROR(INDEX(corres_pbs_variables!$A$1:$B$100,MATCH(tab_pbs[[#This Row],[libelle_produit]],corres_pbs_variables!$B$1:$B$100,0),1),"")</f>
        <v/>
      </c>
    </row>
    <row r="1966" spans="1:6" hidden="1" x14ac:dyDescent="0.25">
      <c r="A1966" t="s">
        <v>1151</v>
      </c>
      <c r="B1966" t="s">
        <v>1152</v>
      </c>
      <c r="C1966" t="s">
        <v>1065</v>
      </c>
      <c r="D1966" t="s">
        <v>1002</v>
      </c>
      <c r="E1966">
        <v>5414</v>
      </c>
      <c r="F1966" t="str">
        <f>IFERROR(INDEX(corres_pbs_variables!$A$1:$B$100,MATCH(tab_pbs[[#This Row],[libelle_produit]],corres_pbs_variables!$B$1:$B$100,0),1),"")</f>
        <v/>
      </c>
    </row>
    <row r="1967" spans="1:6" hidden="1" x14ac:dyDescent="0.25">
      <c r="A1967" t="s">
        <v>1151</v>
      </c>
      <c r="B1967" t="s">
        <v>1152</v>
      </c>
      <c r="C1967" t="s">
        <v>1065</v>
      </c>
      <c r="D1967" t="s">
        <v>1003</v>
      </c>
      <c r="E1967">
        <v>5414</v>
      </c>
      <c r="F1967" t="str">
        <f>IFERROR(INDEX(corres_pbs_variables!$A$1:$B$100,MATCH(tab_pbs[[#This Row],[libelle_produit]],corres_pbs_variables!$B$1:$B$100,0),1),"")</f>
        <v/>
      </c>
    </row>
    <row r="1968" spans="1:6" hidden="1" x14ac:dyDescent="0.25">
      <c r="A1968" t="s">
        <v>1151</v>
      </c>
      <c r="B1968" t="s">
        <v>1152</v>
      </c>
      <c r="C1968" t="s">
        <v>1065</v>
      </c>
      <c r="D1968" t="s">
        <v>1004</v>
      </c>
      <c r="E1968">
        <v>5414</v>
      </c>
      <c r="F1968" t="str">
        <f>IFERROR(INDEX(corres_pbs_variables!$A$1:$B$100,MATCH(tab_pbs[[#This Row],[libelle_produit]],corres_pbs_variables!$B$1:$B$100,0),1),"")</f>
        <v/>
      </c>
    </row>
    <row r="1969" spans="1:6" hidden="1" x14ac:dyDescent="0.25">
      <c r="A1969" t="s">
        <v>1151</v>
      </c>
      <c r="B1969" t="s">
        <v>1152</v>
      </c>
      <c r="C1969" t="s">
        <v>1065</v>
      </c>
      <c r="D1969" t="s">
        <v>1005</v>
      </c>
      <c r="E1969">
        <v>5414</v>
      </c>
      <c r="F1969" t="str">
        <f>IFERROR(INDEX(corres_pbs_variables!$A$1:$B$100,MATCH(tab_pbs[[#This Row],[libelle_produit]],corres_pbs_variables!$B$1:$B$100,0),1),"")</f>
        <v/>
      </c>
    </row>
    <row r="1970" spans="1:6" hidden="1" x14ac:dyDescent="0.25">
      <c r="A1970" t="s">
        <v>1151</v>
      </c>
      <c r="B1970" t="s">
        <v>1152</v>
      </c>
      <c r="C1970" t="s">
        <v>1065</v>
      </c>
      <c r="D1970" t="s">
        <v>1006</v>
      </c>
      <c r="E1970">
        <v>5414</v>
      </c>
      <c r="F1970" t="str">
        <f>IFERROR(INDEX(corres_pbs_variables!$A$1:$B$100,MATCH(tab_pbs[[#This Row],[libelle_produit]],corres_pbs_variables!$B$1:$B$100,0),1),"")</f>
        <v/>
      </c>
    </row>
    <row r="1971" spans="1:6" hidden="1" x14ac:dyDescent="0.25">
      <c r="A1971" t="s">
        <v>1151</v>
      </c>
      <c r="B1971" t="s">
        <v>1152</v>
      </c>
      <c r="C1971" t="s">
        <v>1065</v>
      </c>
      <c r="D1971" t="s">
        <v>1007</v>
      </c>
      <c r="E1971">
        <v>5414</v>
      </c>
      <c r="F1971" t="str">
        <f>IFERROR(INDEX(corres_pbs_variables!$A$1:$B$100,MATCH(tab_pbs[[#This Row],[libelle_produit]],corres_pbs_variables!$B$1:$B$100,0),1),"")</f>
        <v/>
      </c>
    </row>
    <row r="1972" spans="1:6" hidden="1" x14ac:dyDescent="0.25">
      <c r="A1972" t="s">
        <v>1151</v>
      </c>
      <c r="B1972" t="s">
        <v>1152</v>
      </c>
      <c r="C1972" t="s">
        <v>1065</v>
      </c>
      <c r="D1972" t="s">
        <v>1008</v>
      </c>
      <c r="E1972">
        <v>5414</v>
      </c>
      <c r="F1972" t="str">
        <f>IFERROR(INDEX(corres_pbs_variables!$A$1:$B$100,MATCH(tab_pbs[[#This Row],[libelle_produit]],corres_pbs_variables!$B$1:$B$100,0),1),"")</f>
        <v/>
      </c>
    </row>
    <row r="1973" spans="1:6" hidden="1" x14ac:dyDescent="0.25">
      <c r="A1973" t="s">
        <v>1153</v>
      </c>
      <c r="B1973" t="s">
        <v>1154</v>
      </c>
      <c r="C1973" t="s">
        <v>1065</v>
      </c>
      <c r="D1973" t="s">
        <v>983</v>
      </c>
      <c r="E1973">
        <v>5414</v>
      </c>
      <c r="F1973" t="str">
        <f>IFERROR(INDEX(corres_pbs_variables!$A$1:$B$100,MATCH(tab_pbs[[#This Row],[libelle_produit]],corres_pbs_variables!$B$1:$B$100,0),1),"")</f>
        <v/>
      </c>
    </row>
    <row r="1974" spans="1:6" hidden="1" x14ac:dyDescent="0.25">
      <c r="A1974" t="s">
        <v>1153</v>
      </c>
      <c r="B1974" t="s">
        <v>1154</v>
      </c>
      <c r="C1974" t="s">
        <v>1065</v>
      </c>
      <c r="D1974" t="s">
        <v>984</v>
      </c>
      <c r="E1974">
        <v>5414</v>
      </c>
      <c r="F1974" t="str">
        <f>IFERROR(INDEX(corres_pbs_variables!$A$1:$B$100,MATCH(tab_pbs[[#This Row],[libelle_produit]],corres_pbs_variables!$B$1:$B$100,0),1),"")</f>
        <v/>
      </c>
    </row>
    <row r="1975" spans="1:6" hidden="1" x14ac:dyDescent="0.25">
      <c r="A1975" t="s">
        <v>1153</v>
      </c>
      <c r="B1975" t="s">
        <v>1154</v>
      </c>
      <c r="C1975" t="s">
        <v>1065</v>
      </c>
      <c r="D1975" t="s">
        <v>985</v>
      </c>
      <c r="E1975">
        <v>5414</v>
      </c>
      <c r="F1975" t="str">
        <f>IFERROR(INDEX(corres_pbs_variables!$A$1:$B$100,MATCH(tab_pbs[[#This Row],[libelle_produit]],corres_pbs_variables!$B$1:$B$100,0),1),"")</f>
        <v/>
      </c>
    </row>
    <row r="1976" spans="1:6" hidden="1" x14ac:dyDescent="0.25">
      <c r="A1976" t="s">
        <v>1153</v>
      </c>
      <c r="B1976" t="s">
        <v>1154</v>
      </c>
      <c r="C1976" t="s">
        <v>1065</v>
      </c>
      <c r="D1976" t="s">
        <v>986</v>
      </c>
      <c r="E1976">
        <v>5414</v>
      </c>
      <c r="F1976" t="str">
        <f>IFERROR(INDEX(corres_pbs_variables!$A$1:$B$100,MATCH(tab_pbs[[#This Row],[libelle_produit]],corres_pbs_variables!$B$1:$B$100,0),1),"")</f>
        <v/>
      </c>
    </row>
    <row r="1977" spans="1:6" hidden="1" x14ac:dyDescent="0.25">
      <c r="A1977" t="s">
        <v>1153</v>
      </c>
      <c r="B1977" t="s">
        <v>1154</v>
      </c>
      <c r="C1977" t="s">
        <v>1065</v>
      </c>
      <c r="D1977" t="s">
        <v>987</v>
      </c>
      <c r="E1977">
        <v>5414</v>
      </c>
      <c r="F1977" t="str">
        <f>IFERROR(INDEX(corres_pbs_variables!$A$1:$B$100,MATCH(tab_pbs[[#This Row],[libelle_produit]],corres_pbs_variables!$B$1:$B$100,0),1),"")</f>
        <v/>
      </c>
    </row>
    <row r="1978" spans="1:6" hidden="1" x14ac:dyDescent="0.25">
      <c r="A1978" t="s">
        <v>1153</v>
      </c>
      <c r="B1978" t="s">
        <v>1154</v>
      </c>
      <c r="C1978" t="s">
        <v>1065</v>
      </c>
      <c r="D1978" t="s">
        <v>988</v>
      </c>
      <c r="E1978">
        <v>5414</v>
      </c>
      <c r="F1978" t="str">
        <f>IFERROR(INDEX(corres_pbs_variables!$A$1:$B$100,MATCH(tab_pbs[[#This Row],[libelle_produit]],corres_pbs_variables!$B$1:$B$100,0),1),"")</f>
        <v/>
      </c>
    </row>
    <row r="1979" spans="1:6" hidden="1" x14ac:dyDescent="0.25">
      <c r="A1979" t="s">
        <v>1153</v>
      </c>
      <c r="B1979" t="s">
        <v>1154</v>
      </c>
      <c r="C1979" t="s">
        <v>1065</v>
      </c>
      <c r="D1979" t="s">
        <v>989</v>
      </c>
      <c r="E1979">
        <v>5414</v>
      </c>
      <c r="F1979" t="str">
        <f>IFERROR(INDEX(corres_pbs_variables!$A$1:$B$100,MATCH(tab_pbs[[#This Row],[libelle_produit]],corres_pbs_variables!$B$1:$B$100,0),1),"")</f>
        <v/>
      </c>
    </row>
    <row r="1980" spans="1:6" hidden="1" x14ac:dyDescent="0.25">
      <c r="A1980" t="s">
        <v>1153</v>
      </c>
      <c r="B1980" t="s">
        <v>1154</v>
      </c>
      <c r="C1980" t="s">
        <v>1065</v>
      </c>
      <c r="D1980" t="s">
        <v>990</v>
      </c>
      <c r="E1980">
        <v>5414</v>
      </c>
      <c r="F1980" t="str">
        <f>IFERROR(INDEX(corres_pbs_variables!$A$1:$B$100,MATCH(tab_pbs[[#This Row],[libelle_produit]],corres_pbs_variables!$B$1:$B$100,0),1),"")</f>
        <v/>
      </c>
    </row>
    <row r="1981" spans="1:6" hidden="1" x14ac:dyDescent="0.25">
      <c r="A1981" t="s">
        <v>1153</v>
      </c>
      <c r="B1981" t="s">
        <v>1154</v>
      </c>
      <c r="C1981" t="s">
        <v>1065</v>
      </c>
      <c r="D1981" t="s">
        <v>991</v>
      </c>
      <c r="E1981">
        <v>5414</v>
      </c>
      <c r="F1981" t="str">
        <f>IFERROR(INDEX(corres_pbs_variables!$A$1:$B$100,MATCH(tab_pbs[[#This Row],[libelle_produit]],corres_pbs_variables!$B$1:$B$100,0),1),"")</f>
        <v/>
      </c>
    </row>
    <row r="1982" spans="1:6" hidden="1" x14ac:dyDescent="0.25">
      <c r="A1982" t="s">
        <v>1153</v>
      </c>
      <c r="B1982" t="s">
        <v>1154</v>
      </c>
      <c r="C1982" t="s">
        <v>1065</v>
      </c>
      <c r="D1982" t="s">
        <v>992</v>
      </c>
      <c r="E1982">
        <v>5414</v>
      </c>
      <c r="F1982" t="str">
        <f>IFERROR(INDEX(corres_pbs_variables!$A$1:$B$100,MATCH(tab_pbs[[#This Row],[libelle_produit]],corres_pbs_variables!$B$1:$B$100,0),1),"")</f>
        <v/>
      </c>
    </row>
    <row r="1983" spans="1:6" hidden="1" x14ac:dyDescent="0.25">
      <c r="A1983" t="s">
        <v>1153</v>
      </c>
      <c r="B1983" t="s">
        <v>1154</v>
      </c>
      <c r="C1983" t="s">
        <v>1065</v>
      </c>
      <c r="D1983" t="s">
        <v>993</v>
      </c>
      <c r="E1983">
        <v>5414</v>
      </c>
      <c r="F1983" t="str">
        <f>IFERROR(INDEX(corres_pbs_variables!$A$1:$B$100,MATCH(tab_pbs[[#This Row],[libelle_produit]],corres_pbs_variables!$B$1:$B$100,0),1),"")</f>
        <v/>
      </c>
    </row>
    <row r="1984" spans="1:6" hidden="1" x14ac:dyDescent="0.25">
      <c r="A1984" t="s">
        <v>1153</v>
      </c>
      <c r="B1984" t="s">
        <v>1154</v>
      </c>
      <c r="C1984" t="s">
        <v>1065</v>
      </c>
      <c r="D1984" t="s">
        <v>994</v>
      </c>
      <c r="E1984">
        <v>5414</v>
      </c>
      <c r="F1984" t="str">
        <f>IFERROR(INDEX(corres_pbs_variables!$A$1:$B$100,MATCH(tab_pbs[[#This Row],[libelle_produit]],corres_pbs_variables!$B$1:$B$100,0),1),"")</f>
        <v/>
      </c>
    </row>
    <row r="1985" spans="1:6" hidden="1" x14ac:dyDescent="0.25">
      <c r="A1985" t="s">
        <v>1153</v>
      </c>
      <c r="B1985" t="s">
        <v>1154</v>
      </c>
      <c r="C1985" t="s">
        <v>1065</v>
      </c>
      <c r="D1985" t="s">
        <v>995</v>
      </c>
      <c r="E1985">
        <v>5414</v>
      </c>
      <c r="F1985" t="str">
        <f>IFERROR(INDEX(corres_pbs_variables!$A$1:$B$100,MATCH(tab_pbs[[#This Row],[libelle_produit]],corres_pbs_variables!$B$1:$B$100,0),1),"")</f>
        <v/>
      </c>
    </row>
    <row r="1986" spans="1:6" hidden="1" x14ac:dyDescent="0.25">
      <c r="A1986" t="s">
        <v>1153</v>
      </c>
      <c r="B1986" t="s">
        <v>1154</v>
      </c>
      <c r="C1986" t="s">
        <v>1065</v>
      </c>
      <c r="D1986" t="s">
        <v>996</v>
      </c>
      <c r="E1986">
        <v>5414</v>
      </c>
      <c r="F1986" t="str">
        <f>IFERROR(INDEX(corres_pbs_variables!$A$1:$B$100,MATCH(tab_pbs[[#This Row],[libelle_produit]],corres_pbs_variables!$B$1:$B$100,0),1),"")</f>
        <v/>
      </c>
    </row>
    <row r="1987" spans="1:6" hidden="1" x14ac:dyDescent="0.25">
      <c r="A1987" t="s">
        <v>1153</v>
      </c>
      <c r="B1987" t="s">
        <v>1154</v>
      </c>
      <c r="C1987" t="s">
        <v>1065</v>
      </c>
      <c r="D1987" t="s">
        <v>997</v>
      </c>
      <c r="E1987">
        <v>5414</v>
      </c>
      <c r="F1987" t="str">
        <f>IFERROR(INDEX(corres_pbs_variables!$A$1:$B$100,MATCH(tab_pbs[[#This Row],[libelle_produit]],corres_pbs_variables!$B$1:$B$100,0),1),"")</f>
        <v/>
      </c>
    </row>
    <row r="1988" spans="1:6" hidden="1" x14ac:dyDescent="0.25">
      <c r="A1988" t="s">
        <v>1153</v>
      </c>
      <c r="B1988" t="s">
        <v>1154</v>
      </c>
      <c r="C1988" t="s">
        <v>1065</v>
      </c>
      <c r="D1988" t="s">
        <v>998</v>
      </c>
      <c r="E1988">
        <v>5414</v>
      </c>
      <c r="F1988" t="str">
        <f>IFERROR(INDEX(corres_pbs_variables!$A$1:$B$100,MATCH(tab_pbs[[#This Row],[libelle_produit]],corres_pbs_variables!$B$1:$B$100,0),1),"")</f>
        <v/>
      </c>
    </row>
    <row r="1989" spans="1:6" hidden="1" x14ac:dyDescent="0.25">
      <c r="A1989" t="s">
        <v>1153</v>
      </c>
      <c r="B1989" t="s">
        <v>1154</v>
      </c>
      <c r="C1989" t="s">
        <v>1065</v>
      </c>
      <c r="D1989" t="s">
        <v>999</v>
      </c>
      <c r="E1989">
        <v>5414</v>
      </c>
      <c r="F1989" t="str">
        <f>IFERROR(INDEX(corres_pbs_variables!$A$1:$B$100,MATCH(tab_pbs[[#This Row],[libelle_produit]],corres_pbs_variables!$B$1:$B$100,0),1),"")</f>
        <v/>
      </c>
    </row>
    <row r="1990" spans="1:6" hidden="1" x14ac:dyDescent="0.25">
      <c r="A1990" t="s">
        <v>1153</v>
      </c>
      <c r="B1990" t="s">
        <v>1154</v>
      </c>
      <c r="C1990" t="s">
        <v>1065</v>
      </c>
      <c r="D1990" t="s">
        <v>1000</v>
      </c>
      <c r="E1990">
        <v>5414</v>
      </c>
      <c r="F1990" t="str">
        <f>IFERROR(INDEX(corres_pbs_variables!$A$1:$B$100,MATCH(tab_pbs[[#This Row],[libelle_produit]],corres_pbs_variables!$B$1:$B$100,0),1),"")</f>
        <v/>
      </c>
    </row>
    <row r="1991" spans="1:6" hidden="1" x14ac:dyDescent="0.25">
      <c r="A1991" t="s">
        <v>1153</v>
      </c>
      <c r="B1991" t="s">
        <v>1154</v>
      </c>
      <c r="C1991" t="s">
        <v>1065</v>
      </c>
      <c r="D1991" t="s">
        <v>20</v>
      </c>
      <c r="E1991">
        <v>5414</v>
      </c>
      <c r="F1991" t="str">
        <f>IFERROR(INDEX(corres_pbs_variables!$A$1:$B$100,MATCH(tab_pbs[[#This Row],[libelle_produit]],corres_pbs_variables!$B$1:$B$100,0),1),"")</f>
        <v/>
      </c>
    </row>
    <row r="1992" spans="1:6" hidden="1" x14ac:dyDescent="0.25">
      <c r="A1992" t="s">
        <v>1153</v>
      </c>
      <c r="B1992" t="s">
        <v>1154</v>
      </c>
      <c r="C1992" t="s">
        <v>1065</v>
      </c>
      <c r="D1992" t="s">
        <v>1001</v>
      </c>
      <c r="E1992">
        <v>5414</v>
      </c>
      <c r="F1992" t="str">
        <f>IFERROR(INDEX(corres_pbs_variables!$A$1:$B$100,MATCH(tab_pbs[[#This Row],[libelle_produit]],corres_pbs_variables!$B$1:$B$100,0),1),"")</f>
        <v/>
      </c>
    </row>
    <row r="1993" spans="1:6" hidden="1" x14ac:dyDescent="0.25">
      <c r="A1993" t="s">
        <v>1153</v>
      </c>
      <c r="B1993" t="s">
        <v>1154</v>
      </c>
      <c r="C1993" t="s">
        <v>1065</v>
      </c>
      <c r="D1993" t="s">
        <v>1002</v>
      </c>
      <c r="E1993">
        <v>5414</v>
      </c>
      <c r="F1993" t="str">
        <f>IFERROR(INDEX(corres_pbs_variables!$A$1:$B$100,MATCH(tab_pbs[[#This Row],[libelle_produit]],corres_pbs_variables!$B$1:$B$100,0),1),"")</f>
        <v/>
      </c>
    </row>
    <row r="1994" spans="1:6" hidden="1" x14ac:dyDescent="0.25">
      <c r="A1994" t="s">
        <v>1153</v>
      </c>
      <c r="B1994" t="s">
        <v>1154</v>
      </c>
      <c r="C1994" t="s">
        <v>1065</v>
      </c>
      <c r="D1994" t="s">
        <v>1003</v>
      </c>
      <c r="E1994">
        <v>5414</v>
      </c>
      <c r="F1994" t="str">
        <f>IFERROR(INDEX(corres_pbs_variables!$A$1:$B$100,MATCH(tab_pbs[[#This Row],[libelle_produit]],corres_pbs_variables!$B$1:$B$100,0),1),"")</f>
        <v/>
      </c>
    </row>
    <row r="1995" spans="1:6" hidden="1" x14ac:dyDescent="0.25">
      <c r="A1995" t="s">
        <v>1153</v>
      </c>
      <c r="B1995" t="s">
        <v>1154</v>
      </c>
      <c r="C1995" t="s">
        <v>1065</v>
      </c>
      <c r="D1995" t="s">
        <v>1004</v>
      </c>
      <c r="E1995">
        <v>5414</v>
      </c>
      <c r="F1995" t="str">
        <f>IFERROR(INDEX(corres_pbs_variables!$A$1:$B$100,MATCH(tab_pbs[[#This Row],[libelle_produit]],corres_pbs_variables!$B$1:$B$100,0),1),"")</f>
        <v/>
      </c>
    </row>
    <row r="1996" spans="1:6" hidden="1" x14ac:dyDescent="0.25">
      <c r="A1996" t="s">
        <v>1153</v>
      </c>
      <c r="B1996" t="s">
        <v>1154</v>
      </c>
      <c r="C1996" t="s">
        <v>1065</v>
      </c>
      <c r="D1996" t="s">
        <v>1005</v>
      </c>
      <c r="E1996">
        <v>5414</v>
      </c>
      <c r="F1996" t="str">
        <f>IFERROR(INDEX(corres_pbs_variables!$A$1:$B$100,MATCH(tab_pbs[[#This Row],[libelle_produit]],corres_pbs_variables!$B$1:$B$100,0),1),"")</f>
        <v/>
      </c>
    </row>
    <row r="1997" spans="1:6" hidden="1" x14ac:dyDescent="0.25">
      <c r="A1997" t="s">
        <v>1153</v>
      </c>
      <c r="B1997" t="s">
        <v>1154</v>
      </c>
      <c r="C1997" t="s">
        <v>1065</v>
      </c>
      <c r="D1997" t="s">
        <v>1006</v>
      </c>
      <c r="E1997">
        <v>5414</v>
      </c>
      <c r="F1997" t="str">
        <f>IFERROR(INDEX(corres_pbs_variables!$A$1:$B$100,MATCH(tab_pbs[[#This Row],[libelle_produit]],corres_pbs_variables!$B$1:$B$100,0),1),"")</f>
        <v/>
      </c>
    </row>
    <row r="1998" spans="1:6" hidden="1" x14ac:dyDescent="0.25">
      <c r="A1998" t="s">
        <v>1153</v>
      </c>
      <c r="B1998" t="s">
        <v>1154</v>
      </c>
      <c r="C1998" t="s">
        <v>1065</v>
      </c>
      <c r="D1998" t="s">
        <v>1007</v>
      </c>
      <c r="E1998">
        <v>5414</v>
      </c>
      <c r="F1998" t="str">
        <f>IFERROR(INDEX(corres_pbs_variables!$A$1:$B$100,MATCH(tab_pbs[[#This Row],[libelle_produit]],corres_pbs_variables!$B$1:$B$100,0),1),"")</f>
        <v/>
      </c>
    </row>
    <row r="1999" spans="1:6" hidden="1" x14ac:dyDescent="0.25">
      <c r="A1999" t="s">
        <v>1153</v>
      </c>
      <c r="B1999" t="s">
        <v>1154</v>
      </c>
      <c r="C1999" t="s">
        <v>1065</v>
      </c>
      <c r="D1999" t="s">
        <v>1008</v>
      </c>
      <c r="E1999">
        <v>5414</v>
      </c>
      <c r="F1999" t="str">
        <f>IFERROR(INDEX(corres_pbs_variables!$A$1:$B$100,MATCH(tab_pbs[[#This Row],[libelle_produit]],corres_pbs_variables!$B$1:$B$100,0),1),"")</f>
        <v/>
      </c>
    </row>
    <row r="2000" spans="1:6" hidden="1" x14ac:dyDescent="0.25">
      <c r="A2000" t="s">
        <v>1155</v>
      </c>
      <c r="B2000" t="s">
        <v>1156</v>
      </c>
      <c r="C2000" t="s">
        <v>1065</v>
      </c>
      <c r="D2000" t="s">
        <v>983</v>
      </c>
      <c r="E2000">
        <v>747</v>
      </c>
      <c r="F2000" t="str">
        <f>IFERROR(INDEX(corres_pbs_variables!$A$1:$B$100,MATCH(tab_pbs[[#This Row],[libelle_produit]],corres_pbs_variables!$B$1:$B$100,0),1),"")</f>
        <v/>
      </c>
    </row>
    <row r="2001" spans="1:6" hidden="1" x14ac:dyDescent="0.25">
      <c r="A2001" t="s">
        <v>1155</v>
      </c>
      <c r="B2001" t="s">
        <v>1156</v>
      </c>
      <c r="C2001" t="s">
        <v>1065</v>
      </c>
      <c r="D2001" t="s">
        <v>984</v>
      </c>
      <c r="E2001">
        <v>863</v>
      </c>
      <c r="F2001" t="str">
        <f>IFERROR(INDEX(corres_pbs_variables!$A$1:$B$100,MATCH(tab_pbs[[#This Row],[libelle_produit]],corres_pbs_variables!$B$1:$B$100,0),1),"")</f>
        <v/>
      </c>
    </row>
    <row r="2002" spans="1:6" hidden="1" x14ac:dyDescent="0.25">
      <c r="A2002" t="s">
        <v>1155</v>
      </c>
      <c r="B2002" s="36" t="s">
        <v>1156</v>
      </c>
      <c r="C2002" t="s">
        <v>1065</v>
      </c>
      <c r="D2002" t="s">
        <v>985</v>
      </c>
      <c r="E2002">
        <v>816</v>
      </c>
      <c r="F2002" t="str">
        <f>IFERROR(INDEX(corres_pbs_variables!$A$1:$B$100,MATCH(tab_pbs[[#This Row],[libelle_produit]],corres_pbs_variables!$B$1:$B$100,0),1),"")</f>
        <v/>
      </c>
    </row>
    <row r="2003" spans="1:6" hidden="1" x14ac:dyDescent="0.25">
      <c r="A2003" t="s">
        <v>1155</v>
      </c>
      <c r="B2003" t="s">
        <v>1156</v>
      </c>
      <c r="C2003" t="s">
        <v>1065</v>
      </c>
      <c r="D2003" t="s">
        <v>986</v>
      </c>
      <c r="E2003">
        <v>808</v>
      </c>
      <c r="F2003" t="str">
        <f>IFERROR(INDEX(corres_pbs_variables!$A$1:$B$100,MATCH(tab_pbs[[#This Row],[libelle_produit]],corres_pbs_variables!$B$1:$B$100,0),1),"")</f>
        <v/>
      </c>
    </row>
    <row r="2004" spans="1:6" hidden="1" x14ac:dyDescent="0.25">
      <c r="A2004" t="s">
        <v>1155</v>
      </c>
      <c r="B2004" t="s">
        <v>1156</v>
      </c>
      <c r="C2004" t="s">
        <v>1065</v>
      </c>
      <c r="D2004" t="s">
        <v>987</v>
      </c>
      <c r="E2004">
        <v>683</v>
      </c>
      <c r="F2004" t="str">
        <f>IFERROR(INDEX(corres_pbs_variables!$A$1:$B$100,MATCH(tab_pbs[[#This Row],[libelle_produit]],corres_pbs_variables!$B$1:$B$100,0),1),"")</f>
        <v/>
      </c>
    </row>
    <row r="2005" spans="1:6" hidden="1" x14ac:dyDescent="0.25">
      <c r="A2005" t="s">
        <v>1155</v>
      </c>
      <c r="B2005" t="s">
        <v>1156</v>
      </c>
      <c r="C2005" t="s">
        <v>1065</v>
      </c>
      <c r="D2005" t="s">
        <v>988</v>
      </c>
      <c r="E2005">
        <v>815</v>
      </c>
      <c r="F2005" t="str">
        <f>IFERROR(INDEX(corres_pbs_variables!$A$1:$B$100,MATCH(tab_pbs[[#This Row],[libelle_produit]],corres_pbs_variables!$B$1:$B$100,0),1),"")</f>
        <v/>
      </c>
    </row>
    <row r="2006" spans="1:6" hidden="1" x14ac:dyDescent="0.25">
      <c r="A2006" t="s">
        <v>1155</v>
      </c>
      <c r="B2006" t="s">
        <v>1156</v>
      </c>
      <c r="C2006" t="s">
        <v>1065</v>
      </c>
      <c r="D2006" t="s">
        <v>989</v>
      </c>
      <c r="E2006">
        <v>624</v>
      </c>
      <c r="F2006" t="str">
        <f>IFERROR(INDEX(corres_pbs_variables!$A$1:$B$100,MATCH(tab_pbs[[#This Row],[libelle_produit]],corres_pbs_variables!$B$1:$B$100,0),1),"")</f>
        <v/>
      </c>
    </row>
    <row r="2007" spans="1:6" hidden="1" x14ac:dyDescent="0.25">
      <c r="A2007" t="s">
        <v>1155</v>
      </c>
      <c r="B2007" t="s">
        <v>1156</v>
      </c>
      <c r="C2007" t="s">
        <v>1065</v>
      </c>
      <c r="D2007" t="s">
        <v>990</v>
      </c>
      <c r="E2007">
        <v>1096</v>
      </c>
      <c r="F2007" t="str">
        <f>IFERROR(INDEX(corres_pbs_variables!$A$1:$B$100,MATCH(tab_pbs[[#This Row],[libelle_produit]],corres_pbs_variables!$B$1:$B$100,0),1),"")</f>
        <v/>
      </c>
    </row>
    <row r="2008" spans="1:6" hidden="1" x14ac:dyDescent="0.25">
      <c r="A2008" t="s">
        <v>1155</v>
      </c>
      <c r="B2008" t="s">
        <v>1156</v>
      </c>
      <c r="C2008" t="s">
        <v>1065</v>
      </c>
      <c r="D2008" t="s">
        <v>991</v>
      </c>
      <c r="E2008">
        <v>618</v>
      </c>
      <c r="F2008" t="str">
        <f>IFERROR(INDEX(corres_pbs_variables!$A$1:$B$100,MATCH(tab_pbs[[#This Row],[libelle_produit]],corres_pbs_variables!$B$1:$B$100,0),1),"")</f>
        <v/>
      </c>
    </row>
    <row r="2009" spans="1:6" hidden="1" x14ac:dyDescent="0.25">
      <c r="A2009" t="s">
        <v>1155</v>
      </c>
      <c r="B2009" t="s">
        <v>1156</v>
      </c>
      <c r="C2009" t="s">
        <v>1065</v>
      </c>
      <c r="D2009" t="s">
        <v>992</v>
      </c>
      <c r="E2009">
        <v>650</v>
      </c>
      <c r="F2009" t="str">
        <f>IFERROR(INDEX(corres_pbs_variables!$A$1:$B$100,MATCH(tab_pbs[[#This Row],[libelle_produit]],corres_pbs_variables!$B$1:$B$100,0),1),"")</f>
        <v/>
      </c>
    </row>
    <row r="2010" spans="1:6" hidden="1" x14ac:dyDescent="0.25">
      <c r="A2010" t="s">
        <v>1155</v>
      </c>
      <c r="B2010" t="s">
        <v>1156</v>
      </c>
      <c r="C2010" t="s">
        <v>1065</v>
      </c>
      <c r="D2010" t="s">
        <v>993</v>
      </c>
      <c r="E2010">
        <v>552</v>
      </c>
      <c r="F2010" t="str">
        <f>IFERROR(INDEX(corres_pbs_variables!$A$1:$B$100,MATCH(tab_pbs[[#This Row],[libelle_produit]],corres_pbs_variables!$B$1:$B$100,0),1),"")</f>
        <v/>
      </c>
    </row>
    <row r="2011" spans="1:6" hidden="1" x14ac:dyDescent="0.25">
      <c r="A2011" t="s">
        <v>1155</v>
      </c>
      <c r="B2011" t="s">
        <v>1156</v>
      </c>
      <c r="C2011" t="s">
        <v>1065</v>
      </c>
      <c r="D2011" t="s">
        <v>994</v>
      </c>
      <c r="E2011">
        <v>818</v>
      </c>
      <c r="F2011" t="str">
        <f>IFERROR(INDEX(corres_pbs_variables!$A$1:$B$100,MATCH(tab_pbs[[#This Row],[libelle_produit]],corres_pbs_variables!$B$1:$B$100,0),1),"")</f>
        <v/>
      </c>
    </row>
    <row r="2012" spans="1:6" hidden="1" x14ac:dyDescent="0.25">
      <c r="A2012" t="s">
        <v>1155</v>
      </c>
      <c r="B2012" t="s">
        <v>1156</v>
      </c>
      <c r="C2012" t="s">
        <v>1065</v>
      </c>
      <c r="D2012" t="s">
        <v>995</v>
      </c>
      <c r="E2012">
        <v>783</v>
      </c>
      <c r="F2012" t="str">
        <f>IFERROR(INDEX(corres_pbs_variables!$A$1:$B$100,MATCH(tab_pbs[[#This Row],[libelle_produit]],corres_pbs_variables!$B$1:$B$100,0),1),"")</f>
        <v/>
      </c>
    </row>
    <row r="2013" spans="1:6" hidden="1" x14ac:dyDescent="0.25">
      <c r="A2013" t="s">
        <v>1155</v>
      </c>
      <c r="B2013" t="s">
        <v>1156</v>
      </c>
      <c r="C2013" t="s">
        <v>1065</v>
      </c>
      <c r="D2013" t="s">
        <v>996</v>
      </c>
      <c r="E2013">
        <v>737</v>
      </c>
      <c r="F2013" t="str">
        <f>IFERROR(INDEX(corres_pbs_variables!$A$1:$B$100,MATCH(tab_pbs[[#This Row],[libelle_produit]],corres_pbs_variables!$B$1:$B$100,0),1),"")</f>
        <v/>
      </c>
    </row>
    <row r="2014" spans="1:6" hidden="1" x14ac:dyDescent="0.25">
      <c r="A2014" t="s">
        <v>1155</v>
      </c>
      <c r="B2014" t="s">
        <v>1156</v>
      </c>
      <c r="C2014" t="s">
        <v>1065</v>
      </c>
      <c r="D2014" t="s">
        <v>997</v>
      </c>
      <c r="E2014">
        <v>713</v>
      </c>
      <c r="F2014" t="str">
        <f>IFERROR(INDEX(corres_pbs_variables!$A$1:$B$100,MATCH(tab_pbs[[#This Row],[libelle_produit]],corres_pbs_variables!$B$1:$B$100,0),1),"")</f>
        <v/>
      </c>
    </row>
    <row r="2015" spans="1:6" hidden="1" x14ac:dyDescent="0.25">
      <c r="A2015" t="s">
        <v>1155</v>
      </c>
      <c r="B2015" t="s">
        <v>1156</v>
      </c>
      <c r="C2015" t="s">
        <v>1065</v>
      </c>
      <c r="D2015" t="s">
        <v>998</v>
      </c>
      <c r="E2015">
        <v>530</v>
      </c>
      <c r="F2015" t="str">
        <f>IFERROR(INDEX(corres_pbs_variables!$A$1:$B$100,MATCH(tab_pbs[[#This Row],[libelle_produit]],corres_pbs_variables!$B$1:$B$100,0),1),"")</f>
        <v/>
      </c>
    </row>
    <row r="2016" spans="1:6" hidden="1" x14ac:dyDescent="0.25">
      <c r="A2016" t="s">
        <v>1155</v>
      </c>
      <c r="B2016" t="s">
        <v>1156</v>
      </c>
      <c r="C2016" t="s">
        <v>1065</v>
      </c>
      <c r="D2016" t="s">
        <v>999</v>
      </c>
      <c r="E2016">
        <v>532</v>
      </c>
      <c r="F2016" t="str">
        <f>IFERROR(INDEX(corres_pbs_variables!$A$1:$B$100,MATCH(tab_pbs[[#This Row],[libelle_produit]],corres_pbs_variables!$B$1:$B$100,0),1),"")</f>
        <v/>
      </c>
    </row>
    <row r="2017" spans="1:6" hidden="1" x14ac:dyDescent="0.25">
      <c r="A2017" t="s">
        <v>1155</v>
      </c>
      <c r="B2017" t="s">
        <v>1156</v>
      </c>
      <c r="C2017" t="s">
        <v>1065</v>
      </c>
      <c r="D2017" t="s">
        <v>1000</v>
      </c>
      <c r="E2017">
        <v>659</v>
      </c>
      <c r="F2017" t="str">
        <f>IFERROR(INDEX(corres_pbs_variables!$A$1:$B$100,MATCH(tab_pbs[[#This Row],[libelle_produit]],corres_pbs_variables!$B$1:$B$100,0),1),"")</f>
        <v/>
      </c>
    </row>
    <row r="2018" spans="1:6" hidden="1" x14ac:dyDescent="0.25">
      <c r="A2018" t="s">
        <v>1155</v>
      </c>
      <c r="B2018" t="s">
        <v>1156</v>
      </c>
      <c r="C2018" t="s">
        <v>1065</v>
      </c>
      <c r="D2018" t="s">
        <v>20</v>
      </c>
      <c r="E2018">
        <v>550</v>
      </c>
      <c r="F2018" t="str">
        <f>IFERROR(INDEX(corres_pbs_variables!$A$1:$B$100,MATCH(tab_pbs[[#This Row],[libelle_produit]],corres_pbs_variables!$B$1:$B$100,0),1),"")</f>
        <v/>
      </c>
    </row>
    <row r="2019" spans="1:6" hidden="1" x14ac:dyDescent="0.25">
      <c r="A2019" t="s">
        <v>1155</v>
      </c>
      <c r="B2019" t="s">
        <v>1156</v>
      </c>
      <c r="C2019" t="s">
        <v>1065</v>
      </c>
      <c r="D2019" t="s">
        <v>1001</v>
      </c>
      <c r="E2019">
        <v>550</v>
      </c>
      <c r="F2019" t="str">
        <f>IFERROR(INDEX(corres_pbs_variables!$A$1:$B$100,MATCH(tab_pbs[[#This Row],[libelle_produit]],corres_pbs_variables!$B$1:$B$100,0),1),"")</f>
        <v/>
      </c>
    </row>
    <row r="2020" spans="1:6" hidden="1" x14ac:dyDescent="0.25">
      <c r="A2020" t="s">
        <v>1155</v>
      </c>
      <c r="B2020" t="s">
        <v>1156</v>
      </c>
      <c r="C2020" t="s">
        <v>1065</v>
      </c>
      <c r="D2020" t="s">
        <v>1002</v>
      </c>
      <c r="E2020">
        <v>479</v>
      </c>
      <c r="F2020" t="str">
        <f>IFERROR(INDEX(corres_pbs_variables!$A$1:$B$100,MATCH(tab_pbs[[#This Row],[libelle_produit]],corres_pbs_variables!$B$1:$B$100,0),1),"")</f>
        <v/>
      </c>
    </row>
    <row r="2021" spans="1:6" hidden="1" x14ac:dyDescent="0.25">
      <c r="A2021" t="s">
        <v>1155</v>
      </c>
      <c r="B2021" t="s">
        <v>1156</v>
      </c>
      <c r="C2021" t="s">
        <v>1065</v>
      </c>
      <c r="D2021" t="s">
        <v>1003</v>
      </c>
      <c r="E2021">
        <v>411</v>
      </c>
      <c r="F2021" t="str">
        <f>IFERROR(INDEX(corres_pbs_variables!$A$1:$B$100,MATCH(tab_pbs[[#This Row],[libelle_produit]],corres_pbs_variables!$B$1:$B$100,0),1),"")</f>
        <v/>
      </c>
    </row>
    <row r="2022" spans="1:6" hidden="1" x14ac:dyDescent="0.25">
      <c r="A2022" t="s">
        <v>1155</v>
      </c>
      <c r="B2022" t="s">
        <v>1156</v>
      </c>
      <c r="C2022" t="s">
        <v>1065</v>
      </c>
      <c r="D2022" t="s">
        <v>1004</v>
      </c>
      <c r="E2022">
        <v>357</v>
      </c>
      <c r="F2022" t="str">
        <f>IFERROR(INDEX(corres_pbs_variables!$A$1:$B$100,MATCH(tab_pbs[[#This Row],[libelle_produit]],corres_pbs_variables!$B$1:$B$100,0),1),"")</f>
        <v/>
      </c>
    </row>
    <row r="2023" spans="1:6" hidden="1" x14ac:dyDescent="0.25">
      <c r="A2023" t="s">
        <v>1155</v>
      </c>
      <c r="B2023" t="s">
        <v>1156</v>
      </c>
      <c r="C2023" t="s">
        <v>1065</v>
      </c>
      <c r="D2023" t="s">
        <v>1005</v>
      </c>
      <c r="E2023">
        <v>357</v>
      </c>
      <c r="F2023" t="str">
        <f>IFERROR(INDEX(corres_pbs_variables!$A$1:$B$100,MATCH(tab_pbs[[#This Row],[libelle_produit]],corres_pbs_variables!$B$1:$B$100,0),1),"")</f>
        <v/>
      </c>
    </row>
    <row r="2024" spans="1:6" hidden="1" x14ac:dyDescent="0.25">
      <c r="A2024" t="s">
        <v>1155</v>
      </c>
      <c r="B2024" t="s">
        <v>1156</v>
      </c>
      <c r="C2024" t="s">
        <v>1065</v>
      </c>
      <c r="D2024" t="s">
        <v>1006</v>
      </c>
      <c r="E2024">
        <v>357</v>
      </c>
      <c r="F2024" t="str">
        <f>IFERROR(INDEX(corres_pbs_variables!$A$1:$B$100,MATCH(tab_pbs[[#This Row],[libelle_produit]],corres_pbs_variables!$B$1:$B$100,0),1),"")</f>
        <v/>
      </c>
    </row>
    <row r="2025" spans="1:6" hidden="1" x14ac:dyDescent="0.25">
      <c r="A2025" t="s">
        <v>1155</v>
      </c>
      <c r="B2025" t="s">
        <v>1156</v>
      </c>
      <c r="C2025" t="s">
        <v>1065</v>
      </c>
      <c r="D2025" t="s">
        <v>1007</v>
      </c>
      <c r="E2025">
        <v>357</v>
      </c>
      <c r="F2025" t="str">
        <f>IFERROR(INDEX(corres_pbs_variables!$A$1:$B$100,MATCH(tab_pbs[[#This Row],[libelle_produit]],corres_pbs_variables!$B$1:$B$100,0),1),"")</f>
        <v/>
      </c>
    </row>
    <row r="2026" spans="1:6" hidden="1" x14ac:dyDescent="0.25">
      <c r="A2026" t="s">
        <v>1155</v>
      </c>
      <c r="B2026" t="s">
        <v>1156</v>
      </c>
      <c r="C2026" t="s">
        <v>1065</v>
      </c>
      <c r="D2026" t="s">
        <v>1008</v>
      </c>
      <c r="E2026">
        <v>357</v>
      </c>
      <c r="F2026" t="str">
        <f>IFERROR(INDEX(corres_pbs_variables!$A$1:$B$100,MATCH(tab_pbs[[#This Row],[libelle_produit]],corres_pbs_variables!$B$1:$B$100,0),1),"")</f>
        <v/>
      </c>
    </row>
    <row r="2027" spans="1:6" hidden="1" x14ac:dyDescent="0.25">
      <c r="A2027" t="s">
        <v>1157</v>
      </c>
      <c r="B2027" t="s">
        <v>1158</v>
      </c>
      <c r="C2027" t="s">
        <v>1065</v>
      </c>
      <c r="D2027" t="s">
        <v>983</v>
      </c>
      <c r="E2027">
        <v>743</v>
      </c>
      <c r="F2027" t="str">
        <f>IFERROR(INDEX(corres_pbs_variables!$A$1:$B$100,MATCH(tab_pbs[[#This Row],[libelle_produit]],corres_pbs_variables!$B$1:$B$100,0),1),"")</f>
        <v/>
      </c>
    </row>
    <row r="2028" spans="1:6" hidden="1" x14ac:dyDescent="0.25">
      <c r="A2028" t="s">
        <v>1157</v>
      </c>
      <c r="B2028" t="s">
        <v>1158</v>
      </c>
      <c r="C2028" t="s">
        <v>1065</v>
      </c>
      <c r="D2028" t="s">
        <v>984</v>
      </c>
      <c r="E2028">
        <v>729</v>
      </c>
      <c r="F2028" t="str">
        <f>IFERROR(INDEX(corres_pbs_variables!$A$1:$B$100,MATCH(tab_pbs[[#This Row],[libelle_produit]],corres_pbs_variables!$B$1:$B$100,0),1),"")</f>
        <v/>
      </c>
    </row>
    <row r="2029" spans="1:6" hidden="1" x14ac:dyDescent="0.25">
      <c r="A2029" t="s">
        <v>1157</v>
      </c>
      <c r="B2029" s="36" t="s">
        <v>1158</v>
      </c>
      <c r="C2029" t="s">
        <v>1065</v>
      </c>
      <c r="D2029" t="s">
        <v>985</v>
      </c>
      <c r="E2029">
        <v>815</v>
      </c>
      <c r="F2029" t="str">
        <f>IFERROR(INDEX(corres_pbs_variables!$A$1:$B$100,MATCH(tab_pbs[[#This Row],[libelle_produit]],corres_pbs_variables!$B$1:$B$100,0),1),"")</f>
        <v/>
      </c>
    </row>
    <row r="2030" spans="1:6" hidden="1" x14ac:dyDescent="0.25">
      <c r="A2030" t="s">
        <v>1157</v>
      </c>
      <c r="B2030" t="s">
        <v>1158</v>
      </c>
      <c r="C2030" t="s">
        <v>1065</v>
      </c>
      <c r="D2030" t="s">
        <v>986</v>
      </c>
      <c r="E2030">
        <v>803</v>
      </c>
      <c r="F2030" t="str">
        <f>IFERROR(INDEX(corres_pbs_variables!$A$1:$B$100,MATCH(tab_pbs[[#This Row],[libelle_produit]],corres_pbs_variables!$B$1:$B$100,0),1),"")</f>
        <v/>
      </c>
    </row>
    <row r="2031" spans="1:6" hidden="1" x14ac:dyDescent="0.25">
      <c r="A2031" t="s">
        <v>1157</v>
      </c>
      <c r="B2031" t="s">
        <v>1158</v>
      </c>
      <c r="C2031" t="s">
        <v>1065</v>
      </c>
      <c r="D2031" t="s">
        <v>987</v>
      </c>
      <c r="E2031">
        <v>630</v>
      </c>
      <c r="F2031" t="str">
        <f>IFERROR(INDEX(corres_pbs_variables!$A$1:$B$100,MATCH(tab_pbs[[#This Row],[libelle_produit]],corres_pbs_variables!$B$1:$B$100,0),1),"")</f>
        <v/>
      </c>
    </row>
    <row r="2032" spans="1:6" hidden="1" x14ac:dyDescent="0.25">
      <c r="A2032" t="s">
        <v>1157</v>
      </c>
      <c r="B2032" t="s">
        <v>1158</v>
      </c>
      <c r="C2032" t="s">
        <v>1065</v>
      </c>
      <c r="D2032" t="s">
        <v>988</v>
      </c>
      <c r="E2032">
        <v>815</v>
      </c>
      <c r="F2032" t="str">
        <f>IFERROR(INDEX(corres_pbs_variables!$A$1:$B$100,MATCH(tab_pbs[[#This Row],[libelle_produit]],corres_pbs_variables!$B$1:$B$100,0),1),"")</f>
        <v/>
      </c>
    </row>
    <row r="2033" spans="1:6" hidden="1" x14ac:dyDescent="0.25">
      <c r="A2033" t="s">
        <v>1157</v>
      </c>
      <c r="B2033" t="s">
        <v>1158</v>
      </c>
      <c r="C2033" t="s">
        <v>1065</v>
      </c>
      <c r="D2033" t="s">
        <v>989</v>
      </c>
      <c r="E2033">
        <v>592</v>
      </c>
      <c r="F2033" t="str">
        <f>IFERROR(INDEX(corres_pbs_variables!$A$1:$B$100,MATCH(tab_pbs[[#This Row],[libelle_produit]],corres_pbs_variables!$B$1:$B$100,0),1),"")</f>
        <v/>
      </c>
    </row>
    <row r="2034" spans="1:6" hidden="1" x14ac:dyDescent="0.25">
      <c r="A2034" t="s">
        <v>1157</v>
      </c>
      <c r="B2034" t="s">
        <v>1158</v>
      </c>
      <c r="C2034" t="s">
        <v>1065</v>
      </c>
      <c r="D2034" t="s">
        <v>990</v>
      </c>
      <c r="E2034">
        <v>789</v>
      </c>
      <c r="F2034" t="str">
        <f>IFERROR(INDEX(corres_pbs_variables!$A$1:$B$100,MATCH(tab_pbs[[#This Row],[libelle_produit]],corres_pbs_variables!$B$1:$B$100,0),1),"")</f>
        <v/>
      </c>
    </row>
    <row r="2035" spans="1:6" hidden="1" x14ac:dyDescent="0.25">
      <c r="A2035" t="s">
        <v>1157</v>
      </c>
      <c r="B2035" t="s">
        <v>1158</v>
      </c>
      <c r="C2035" t="s">
        <v>1065</v>
      </c>
      <c r="D2035" t="s">
        <v>991</v>
      </c>
      <c r="E2035">
        <v>606</v>
      </c>
      <c r="F2035" t="str">
        <f>IFERROR(INDEX(corres_pbs_variables!$A$1:$B$100,MATCH(tab_pbs[[#This Row],[libelle_produit]],corres_pbs_variables!$B$1:$B$100,0),1),"")</f>
        <v/>
      </c>
    </row>
    <row r="2036" spans="1:6" hidden="1" x14ac:dyDescent="0.25">
      <c r="A2036" t="s">
        <v>1157</v>
      </c>
      <c r="B2036" t="s">
        <v>1158</v>
      </c>
      <c r="C2036" t="s">
        <v>1065</v>
      </c>
      <c r="D2036" t="s">
        <v>992</v>
      </c>
      <c r="E2036">
        <v>650</v>
      </c>
      <c r="F2036" t="str">
        <f>IFERROR(INDEX(corres_pbs_variables!$A$1:$B$100,MATCH(tab_pbs[[#This Row],[libelle_produit]],corres_pbs_variables!$B$1:$B$100,0),1),"")</f>
        <v/>
      </c>
    </row>
    <row r="2037" spans="1:6" hidden="1" x14ac:dyDescent="0.25">
      <c r="A2037" t="s">
        <v>1157</v>
      </c>
      <c r="B2037" t="s">
        <v>1158</v>
      </c>
      <c r="C2037" t="s">
        <v>1065</v>
      </c>
      <c r="D2037" t="s">
        <v>993</v>
      </c>
      <c r="E2037">
        <v>538</v>
      </c>
      <c r="F2037" t="str">
        <f>IFERROR(INDEX(corres_pbs_variables!$A$1:$B$100,MATCH(tab_pbs[[#This Row],[libelle_produit]],corres_pbs_variables!$B$1:$B$100,0),1),"")</f>
        <v/>
      </c>
    </row>
    <row r="2038" spans="1:6" hidden="1" x14ac:dyDescent="0.25">
      <c r="A2038" t="s">
        <v>1157</v>
      </c>
      <c r="B2038" t="s">
        <v>1158</v>
      </c>
      <c r="C2038" t="s">
        <v>1065</v>
      </c>
      <c r="D2038" t="s">
        <v>994</v>
      </c>
      <c r="E2038">
        <v>727</v>
      </c>
      <c r="F2038" t="str">
        <f>IFERROR(INDEX(corres_pbs_variables!$A$1:$B$100,MATCH(tab_pbs[[#This Row],[libelle_produit]],corres_pbs_variables!$B$1:$B$100,0),1),"")</f>
        <v/>
      </c>
    </row>
    <row r="2039" spans="1:6" hidden="1" x14ac:dyDescent="0.25">
      <c r="A2039" t="s">
        <v>1157</v>
      </c>
      <c r="B2039" t="s">
        <v>1158</v>
      </c>
      <c r="C2039" t="s">
        <v>1065</v>
      </c>
      <c r="D2039" t="s">
        <v>995</v>
      </c>
      <c r="E2039">
        <v>783</v>
      </c>
      <c r="F2039" t="str">
        <f>IFERROR(INDEX(corres_pbs_variables!$A$1:$B$100,MATCH(tab_pbs[[#This Row],[libelle_produit]],corres_pbs_variables!$B$1:$B$100,0),1),"")</f>
        <v/>
      </c>
    </row>
    <row r="2040" spans="1:6" hidden="1" x14ac:dyDescent="0.25">
      <c r="A2040" t="s">
        <v>1157</v>
      </c>
      <c r="B2040" t="s">
        <v>1158</v>
      </c>
      <c r="C2040" t="s">
        <v>1065</v>
      </c>
      <c r="D2040" t="s">
        <v>996</v>
      </c>
      <c r="E2040">
        <v>730</v>
      </c>
      <c r="F2040" t="str">
        <f>IFERROR(INDEX(corres_pbs_variables!$A$1:$B$100,MATCH(tab_pbs[[#This Row],[libelle_produit]],corres_pbs_variables!$B$1:$B$100,0),1),"")</f>
        <v/>
      </c>
    </row>
    <row r="2041" spans="1:6" hidden="1" x14ac:dyDescent="0.25">
      <c r="A2041" t="s">
        <v>1157</v>
      </c>
      <c r="B2041" t="s">
        <v>1158</v>
      </c>
      <c r="C2041" t="s">
        <v>1065</v>
      </c>
      <c r="D2041" t="s">
        <v>997</v>
      </c>
      <c r="E2041">
        <v>589</v>
      </c>
      <c r="F2041" t="str">
        <f>IFERROR(INDEX(corres_pbs_variables!$A$1:$B$100,MATCH(tab_pbs[[#This Row],[libelle_produit]],corres_pbs_variables!$B$1:$B$100,0),1),"")</f>
        <v/>
      </c>
    </row>
    <row r="2042" spans="1:6" hidden="1" x14ac:dyDescent="0.25">
      <c r="A2042" t="s">
        <v>1157</v>
      </c>
      <c r="B2042" t="s">
        <v>1158</v>
      </c>
      <c r="C2042" t="s">
        <v>1065</v>
      </c>
      <c r="D2042" t="s">
        <v>998</v>
      </c>
      <c r="E2042">
        <v>484</v>
      </c>
      <c r="F2042" t="str">
        <f>IFERROR(INDEX(corres_pbs_variables!$A$1:$B$100,MATCH(tab_pbs[[#This Row],[libelle_produit]],corres_pbs_variables!$B$1:$B$100,0),1),"")</f>
        <v/>
      </c>
    </row>
    <row r="2043" spans="1:6" hidden="1" x14ac:dyDescent="0.25">
      <c r="A2043" t="s">
        <v>1157</v>
      </c>
      <c r="B2043" t="s">
        <v>1158</v>
      </c>
      <c r="C2043" t="s">
        <v>1065</v>
      </c>
      <c r="D2043" t="s">
        <v>999</v>
      </c>
      <c r="E2043">
        <v>487</v>
      </c>
      <c r="F2043" t="str">
        <f>IFERROR(INDEX(corres_pbs_variables!$A$1:$B$100,MATCH(tab_pbs[[#This Row],[libelle_produit]],corres_pbs_variables!$B$1:$B$100,0),1),"")</f>
        <v/>
      </c>
    </row>
    <row r="2044" spans="1:6" hidden="1" x14ac:dyDescent="0.25">
      <c r="A2044" t="s">
        <v>1157</v>
      </c>
      <c r="B2044" t="s">
        <v>1158</v>
      </c>
      <c r="C2044" t="s">
        <v>1065</v>
      </c>
      <c r="D2044" t="s">
        <v>1000</v>
      </c>
      <c r="E2044">
        <v>627</v>
      </c>
      <c r="F2044" t="str">
        <f>IFERROR(INDEX(corres_pbs_variables!$A$1:$B$100,MATCH(tab_pbs[[#This Row],[libelle_produit]],corres_pbs_variables!$B$1:$B$100,0),1),"")</f>
        <v/>
      </c>
    </row>
    <row r="2045" spans="1:6" hidden="1" x14ac:dyDescent="0.25">
      <c r="A2045" t="s">
        <v>1157</v>
      </c>
      <c r="B2045" t="s">
        <v>1158</v>
      </c>
      <c r="C2045" t="s">
        <v>1065</v>
      </c>
      <c r="D2045" t="s">
        <v>20</v>
      </c>
      <c r="E2045">
        <v>522</v>
      </c>
      <c r="F2045" t="str">
        <f>IFERROR(INDEX(corres_pbs_variables!$A$1:$B$100,MATCH(tab_pbs[[#This Row],[libelle_produit]],corres_pbs_variables!$B$1:$B$100,0),1),"")</f>
        <v/>
      </c>
    </row>
    <row r="2046" spans="1:6" hidden="1" x14ac:dyDescent="0.25">
      <c r="A2046" t="s">
        <v>1157</v>
      </c>
      <c r="B2046" t="s">
        <v>1158</v>
      </c>
      <c r="C2046" t="s">
        <v>1065</v>
      </c>
      <c r="D2046" t="s">
        <v>1001</v>
      </c>
      <c r="E2046">
        <v>509</v>
      </c>
      <c r="F2046" t="str">
        <f>IFERROR(INDEX(corres_pbs_variables!$A$1:$B$100,MATCH(tab_pbs[[#This Row],[libelle_produit]],corres_pbs_variables!$B$1:$B$100,0),1),"")</f>
        <v/>
      </c>
    </row>
    <row r="2047" spans="1:6" hidden="1" x14ac:dyDescent="0.25">
      <c r="A2047" t="s">
        <v>1157</v>
      </c>
      <c r="B2047" t="s">
        <v>1158</v>
      </c>
      <c r="C2047" t="s">
        <v>1065</v>
      </c>
      <c r="D2047" t="s">
        <v>1002</v>
      </c>
      <c r="E2047">
        <v>413</v>
      </c>
      <c r="F2047" t="str">
        <f>IFERROR(INDEX(corres_pbs_variables!$A$1:$B$100,MATCH(tab_pbs[[#This Row],[libelle_produit]],corres_pbs_variables!$B$1:$B$100,0),1),"")</f>
        <v/>
      </c>
    </row>
    <row r="2048" spans="1:6" hidden="1" x14ac:dyDescent="0.25">
      <c r="A2048" t="s">
        <v>1157</v>
      </c>
      <c r="B2048" t="s">
        <v>1158</v>
      </c>
      <c r="C2048" t="s">
        <v>1065</v>
      </c>
      <c r="D2048" t="s">
        <v>1003</v>
      </c>
      <c r="E2048">
        <v>411</v>
      </c>
      <c r="F2048" t="str">
        <f>IFERROR(INDEX(corres_pbs_variables!$A$1:$B$100,MATCH(tab_pbs[[#This Row],[libelle_produit]],corres_pbs_variables!$B$1:$B$100,0),1),"")</f>
        <v/>
      </c>
    </row>
    <row r="2049" spans="1:6" hidden="1" x14ac:dyDescent="0.25">
      <c r="A2049" t="s">
        <v>1157</v>
      </c>
      <c r="B2049" t="s">
        <v>1158</v>
      </c>
      <c r="C2049" t="s">
        <v>1065</v>
      </c>
      <c r="D2049" t="s">
        <v>1004</v>
      </c>
      <c r="E2049">
        <v>272</v>
      </c>
      <c r="F2049" t="str">
        <f>IFERROR(INDEX(corres_pbs_variables!$A$1:$B$100,MATCH(tab_pbs[[#This Row],[libelle_produit]],corres_pbs_variables!$B$1:$B$100,0),1),"")</f>
        <v/>
      </c>
    </row>
    <row r="2050" spans="1:6" hidden="1" x14ac:dyDescent="0.25">
      <c r="A2050" t="s">
        <v>1157</v>
      </c>
      <c r="B2050" t="s">
        <v>1158</v>
      </c>
      <c r="C2050" t="s">
        <v>1065</v>
      </c>
      <c r="D2050" t="s">
        <v>1005</v>
      </c>
      <c r="E2050">
        <v>272</v>
      </c>
      <c r="F2050" t="str">
        <f>IFERROR(INDEX(corres_pbs_variables!$A$1:$B$100,MATCH(tab_pbs[[#This Row],[libelle_produit]],corres_pbs_variables!$B$1:$B$100,0),1),"")</f>
        <v/>
      </c>
    </row>
    <row r="2051" spans="1:6" hidden="1" x14ac:dyDescent="0.25">
      <c r="A2051" t="s">
        <v>1157</v>
      </c>
      <c r="B2051" t="s">
        <v>1158</v>
      </c>
      <c r="C2051" t="s">
        <v>1065</v>
      </c>
      <c r="D2051" t="s">
        <v>1006</v>
      </c>
      <c r="E2051">
        <v>272</v>
      </c>
      <c r="F2051" t="str">
        <f>IFERROR(INDEX(corres_pbs_variables!$A$1:$B$100,MATCH(tab_pbs[[#This Row],[libelle_produit]],corres_pbs_variables!$B$1:$B$100,0),1),"")</f>
        <v/>
      </c>
    </row>
    <row r="2052" spans="1:6" hidden="1" x14ac:dyDescent="0.25">
      <c r="A2052" t="s">
        <v>1157</v>
      </c>
      <c r="B2052" t="s">
        <v>1158</v>
      </c>
      <c r="C2052" t="s">
        <v>1065</v>
      </c>
      <c r="D2052" t="s">
        <v>1007</v>
      </c>
      <c r="E2052">
        <v>272</v>
      </c>
      <c r="F2052" t="str">
        <f>IFERROR(INDEX(corres_pbs_variables!$A$1:$B$100,MATCH(tab_pbs[[#This Row],[libelle_produit]],corres_pbs_variables!$B$1:$B$100,0),1),"")</f>
        <v/>
      </c>
    </row>
    <row r="2053" spans="1:6" hidden="1" x14ac:dyDescent="0.25">
      <c r="A2053" t="s">
        <v>1157</v>
      </c>
      <c r="B2053" t="s">
        <v>1158</v>
      </c>
      <c r="C2053" t="s">
        <v>1065</v>
      </c>
      <c r="D2053" t="s">
        <v>1008</v>
      </c>
      <c r="E2053">
        <v>272</v>
      </c>
      <c r="F2053" t="str">
        <f>IFERROR(INDEX(corres_pbs_variables!$A$1:$B$100,MATCH(tab_pbs[[#This Row],[libelle_produit]],corres_pbs_variables!$B$1:$B$100,0),1),"")</f>
        <v/>
      </c>
    </row>
    <row r="2054" spans="1:6" hidden="1" x14ac:dyDescent="0.25">
      <c r="A2054" t="s">
        <v>1159</v>
      </c>
      <c r="B2054" t="s">
        <v>1160</v>
      </c>
      <c r="C2054" t="s">
        <v>1065</v>
      </c>
      <c r="D2054" t="s">
        <v>983</v>
      </c>
      <c r="E2054">
        <v>14200</v>
      </c>
      <c r="F2054" t="str">
        <f>IFERROR(INDEX(corres_pbs_variables!$A$1:$B$100,MATCH(tab_pbs[[#This Row],[libelle_produit]],corres_pbs_variables!$B$1:$B$100,0),1),"")</f>
        <v>culture_truffes</v>
      </c>
    </row>
    <row r="2055" spans="1:6" hidden="1" x14ac:dyDescent="0.25">
      <c r="A2055" t="s">
        <v>1159</v>
      </c>
      <c r="B2055" t="s">
        <v>1160</v>
      </c>
      <c r="C2055" t="s">
        <v>1065</v>
      </c>
      <c r="D2055" t="s">
        <v>984</v>
      </c>
      <c r="E2055">
        <v>14200</v>
      </c>
      <c r="F2055" t="str">
        <f>IFERROR(INDEX(corres_pbs_variables!$A$1:$B$100,MATCH(tab_pbs[[#This Row],[libelle_produit]],corres_pbs_variables!$B$1:$B$100,0),1),"")</f>
        <v>culture_truffes</v>
      </c>
    </row>
    <row r="2056" spans="1:6" hidden="1" x14ac:dyDescent="0.25">
      <c r="A2056" t="s">
        <v>1159</v>
      </c>
      <c r="B2056" t="s">
        <v>1160</v>
      </c>
      <c r="C2056" t="s">
        <v>1065</v>
      </c>
      <c r="D2056" t="s">
        <v>985</v>
      </c>
      <c r="E2056">
        <v>14200</v>
      </c>
      <c r="F2056" t="str">
        <f>IFERROR(INDEX(corres_pbs_variables!$A$1:$B$100,MATCH(tab_pbs[[#This Row],[libelle_produit]],corres_pbs_variables!$B$1:$B$100,0),1),"")</f>
        <v>culture_truffes</v>
      </c>
    </row>
    <row r="2057" spans="1:6" hidden="1" x14ac:dyDescent="0.25">
      <c r="A2057" t="s">
        <v>1159</v>
      </c>
      <c r="B2057" t="s">
        <v>1160</v>
      </c>
      <c r="C2057" t="s">
        <v>1065</v>
      </c>
      <c r="D2057" t="s">
        <v>986</v>
      </c>
      <c r="E2057">
        <v>14200</v>
      </c>
      <c r="F2057" t="str">
        <f>IFERROR(INDEX(corres_pbs_variables!$A$1:$B$100,MATCH(tab_pbs[[#This Row],[libelle_produit]],corres_pbs_variables!$B$1:$B$100,0),1),"")</f>
        <v>culture_truffes</v>
      </c>
    </row>
    <row r="2058" spans="1:6" hidden="1" x14ac:dyDescent="0.25">
      <c r="A2058" t="s">
        <v>1159</v>
      </c>
      <c r="B2058" t="s">
        <v>1160</v>
      </c>
      <c r="C2058" t="s">
        <v>1065</v>
      </c>
      <c r="D2058" t="s">
        <v>987</v>
      </c>
      <c r="E2058">
        <v>14200</v>
      </c>
      <c r="F2058" t="str">
        <f>IFERROR(INDEX(corres_pbs_variables!$A$1:$B$100,MATCH(tab_pbs[[#This Row],[libelle_produit]],corres_pbs_variables!$B$1:$B$100,0),1),"")</f>
        <v>culture_truffes</v>
      </c>
    </row>
    <row r="2059" spans="1:6" hidden="1" x14ac:dyDescent="0.25">
      <c r="A2059" t="s">
        <v>1159</v>
      </c>
      <c r="B2059" t="s">
        <v>1160</v>
      </c>
      <c r="C2059" t="s">
        <v>1065</v>
      </c>
      <c r="D2059" t="s">
        <v>988</v>
      </c>
      <c r="E2059">
        <v>14200</v>
      </c>
      <c r="F2059" t="str">
        <f>IFERROR(INDEX(corres_pbs_variables!$A$1:$B$100,MATCH(tab_pbs[[#This Row],[libelle_produit]],corres_pbs_variables!$B$1:$B$100,0),1),"")</f>
        <v>culture_truffes</v>
      </c>
    </row>
    <row r="2060" spans="1:6" hidden="1" x14ac:dyDescent="0.25">
      <c r="A2060" t="s">
        <v>1159</v>
      </c>
      <c r="B2060" t="s">
        <v>1160</v>
      </c>
      <c r="C2060" t="s">
        <v>1065</v>
      </c>
      <c r="D2060" t="s">
        <v>989</v>
      </c>
      <c r="E2060">
        <v>14200</v>
      </c>
      <c r="F2060" t="str">
        <f>IFERROR(INDEX(corres_pbs_variables!$A$1:$B$100,MATCH(tab_pbs[[#This Row],[libelle_produit]],corres_pbs_variables!$B$1:$B$100,0),1),"")</f>
        <v>culture_truffes</v>
      </c>
    </row>
    <row r="2061" spans="1:6" hidden="1" x14ac:dyDescent="0.25">
      <c r="A2061" t="s">
        <v>1159</v>
      </c>
      <c r="B2061" t="s">
        <v>1160</v>
      </c>
      <c r="C2061" t="s">
        <v>1065</v>
      </c>
      <c r="D2061" t="s">
        <v>990</v>
      </c>
      <c r="E2061">
        <v>14200</v>
      </c>
      <c r="F2061" t="str">
        <f>IFERROR(INDEX(corres_pbs_variables!$A$1:$B$100,MATCH(tab_pbs[[#This Row],[libelle_produit]],corres_pbs_variables!$B$1:$B$100,0),1),"")</f>
        <v>culture_truffes</v>
      </c>
    </row>
    <row r="2062" spans="1:6" hidden="1" x14ac:dyDescent="0.25">
      <c r="A2062" t="s">
        <v>1159</v>
      </c>
      <c r="B2062" t="s">
        <v>1160</v>
      </c>
      <c r="C2062" t="s">
        <v>1065</v>
      </c>
      <c r="D2062" t="s">
        <v>991</v>
      </c>
      <c r="E2062">
        <v>14200</v>
      </c>
      <c r="F2062" t="str">
        <f>IFERROR(INDEX(corres_pbs_variables!$A$1:$B$100,MATCH(tab_pbs[[#This Row],[libelle_produit]],corres_pbs_variables!$B$1:$B$100,0),1),"")</f>
        <v>culture_truffes</v>
      </c>
    </row>
    <row r="2063" spans="1:6" hidden="1" x14ac:dyDescent="0.25">
      <c r="A2063" t="s">
        <v>1159</v>
      </c>
      <c r="B2063" t="s">
        <v>1160</v>
      </c>
      <c r="C2063" t="s">
        <v>1065</v>
      </c>
      <c r="D2063" t="s">
        <v>992</v>
      </c>
      <c r="E2063">
        <v>14200</v>
      </c>
      <c r="F2063" t="str">
        <f>IFERROR(INDEX(corres_pbs_variables!$A$1:$B$100,MATCH(tab_pbs[[#This Row],[libelle_produit]],corres_pbs_variables!$B$1:$B$100,0),1),"")</f>
        <v>culture_truffes</v>
      </c>
    </row>
    <row r="2064" spans="1:6" hidden="1" x14ac:dyDescent="0.25">
      <c r="A2064" t="s">
        <v>1159</v>
      </c>
      <c r="B2064" t="s">
        <v>1160</v>
      </c>
      <c r="C2064" t="s">
        <v>1065</v>
      </c>
      <c r="D2064" t="s">
        <v>993</v>
      </c>
      <c r="E2064">
        <v>14200</v>
      </c>
      <c r="F2064" t="str">
        <f>IFERROR(INDEX(corres_pbs_variables!$A$1:$B$100,MATCH(tab_pbs[[#This Row],[libelle_produit]],corres_pbs_variables!$B$1:$B$100,0),1),"")</f>
        <v>culture_truffes</v>
      </c>
    </row>
    <row r="2065" spans="1:6" hidden="1" x14ac:dyDescent="0.25">
      <c r="A2065" t="s">
        <v>1159</v>
      </c>
      <c r="B2065" t="s">
        <v>1160</v>
      </c>
      <c r="C2065" t="s">
        <v>1065</v>
      </c>
      <c r="D2065" t="s">
        <v>994</v>
      </c>
      <c r="E2065">
        <v>14200</v>
      </c>
      <c r="F2065" t="str">
        <f>IFERROR(INDEX(corres_pbs_variables!$A$1:$B$100,MATCH(tab_pbs[[#This Row],[libelle_produit]],corres_pbs_variables!$B$1:$B$100,0),1),"")</f>
        <v>culture_truffes</v>
      </c>
    </row>
    <row r="2066" spans="1:6" hidden="1" x14ac:dyDescent="0.25">
      <c r="A2066" t="s">
        <v>1159</v>
      </c>
      <c r="B2066" t="s">
        <v>1160</v>
      </c>
      <c r="C2066" t="s">
        <v>1065</v>
      </c>
      <c r="D2066" t="s">
        <v>995</v>
      </c>
      <c r="E2066">
        <v>14200</v>
      </c>
      <c r="F2066" t="str">
        <f>IFERROR(INDEX(corres_pbs_variables!$A$1:$B$100,MATCH(tab_pbs[[#This Row],[libelle_produit]],corres_pbs_variables!$B$1:$B$100,0),1),"")</f>
        <v>culture_truffes</v>
      </c>
    </row>
    <row r="2067" spans="1:6" hidden="1" x14ac:dyDescent="0.25">
      <c r="A2067" t="s">
        <v>1159</v>
      </c>
      <c r="B2067" t="s">
        <v>1160</v>
      </c>
      <c r="C2067" t="s">
        <v>1065</v>
      </c>
      <c r="D2067" t="s">
        <v>996</v>
      </c>
      <c r="E2067">
        <v>14200</v>
      </c>
      <c r="F2067" t="str">
        <f>IFERROR(INDEX(corres_pbs_variables!$A$1:$B$100,MATCH(tab_pbs[[#This Row],[libelle_produit]],corres_pbs_variables!$B$1:$B$100,0),1),"")</f>
        <v>culture_truffes</v>
      </c>
    </row>
    <row r="2068" spans="1:6" hidden="1" x14ac:dyDescent="0.25">
      <c r="A2068" t="s">
        <v>1159</v>
      </c>
      <c r="B2068" t="s">
        <v>1160</v>
      </c>
      <c r="C2068" t="s">
        <v>1065</v>
      </c>
      <c r="D2068" t="s">
        <v>997</v>
      </c>
      <c r="E2068">
        <v>14200</v>
      </c>
      <c r="F2068" t="str">
        <f>IFERROR(INDEX(corres_pbs_variables!$A$1:$B$100,MATCH(tab_pbs[[#This Row],[libelle_produit]],corres_pbs_variables!$B$1:$B$100,0),1),"")</f>
        <v>culture_truffes</v>
      </c>
    </row>
    <row r="2069" spans="1:6" hidden="1" x14ac:dyDescent="0.25">
      <c r="A2069" t="s">
        <v>1159</v>
      </c>
      <c r="B2069" t="s">
        <v>1160</v>
      </c>
      <c r="C2069" t="s">
        <v>1065</v>
      </c>
      <c r="D2069" t="s">
        <v>998</v>
      </c>
      <c r="E2069">
        <v>14200</v>
      </c>
      <c r="F2069" t="str">
        <f>IFERROR(INDEX(corres_pbs_variables!$A$1:$B$100,MATCH(tab_pbs[[#This Row],[libelle_produit]],corres_pbs_variables!$B$1:$B$100,0),1),"")</f>
        <v>culture_truffes</v>
      </c>
    </row>
    <row r="2070" spans="1:6" hidden="1" x14ac:dyDescent="0.25">
      <c r="A2070" t="s">
        <v>1159</v>
      </c>
      <c r="B2070" t="s">
        <v>1160</v>
      </c>
      <c r="C2070" t="s">
        <v>1065</v>
      </c>
      <c r="D2070" t="s">
        <v>999</v>
      </c>
      <c r="E2070">
        <v>14200</v>
      </c>
      <c r="F2070" t="str">
        <f>IFERROR(INDEX(corres_pbs_variables!$A$1:$B$100,MATCH(tab_pbs[[#This Row],[libelle_produit]],corres_pbs_variables!$B$1:$B$100,0),1),"")</f>
        <v>culture_truffes</v>
      </c>
    </row>
    <row r="2071" spans="1:6" hidden="1" x14ac:dyDescent="0.25">
      <c r="A2071" t="s">
        <v>1159</v>
      </c>
      <c r="B2071" t="s">
        <v>1160</v>
      </c>
      <c r="C2071" t="s">
        <v>1065</v>
      </c>
      <c r="D2071" t="s">
        <v>1000</v>
      </c>
      <c r="E2071">
        <v>14200</v>
      </c>
      <c r="F2071" t="str">
        <f>IFERROR(INDEX(corres_pbs_variables!$A$1:$B$100,MATCH(tab_pbs[[#This Row],[libelle_produit]],corres_pbs_variables!$B$1:$B$100,0),1),"")</f>
        <v>culture_truffes</v>
      </c>
    </row>
    <row r="2072" spans="1:6" hidden="1" x14ac:dyDescent="0.25">
      <c r="A2072" t="s">
        <v>1159</v>
      </c>
      <c r="B2072" t="s">
        <v>1160</v>
      </c>
      <c r="C2072" t="s">
        <v>1065</v>
      </c>
      <c r="D2072" t="s">
        <v>20</v>
      </c>
      <c r="E2072">
        <v>14200</v>
      </c>
      <c r="F2072" t="str">
        <f>IFERROR(INDEX(corres_pbs_variables!$A$1:$B$100,MATCH(tab_pbs[[#This Row],[libelle_produit]],corres_pbs_variables!$B$1:$B$100,0),1),"")</f>
        <v>culture_truffes</v>
      </c>
    </row>
    <row r="2073" spans="1:6" hidden="1" x14ac:dyDescent="0.25">
      <c r="A2073" t="s">
        <v>1159</v>
      </c>
      <c r="B2073" t="s">
        <v>1160</v>
      </c>
      <c r="C2073" t="s">
        <v>1065</v>
      </c>
      <c r="D2073" t="s">
        <v>1001</v>
      </c>
      <c r="E2073">
        <v>14200</v>
      </c>
      <c r="F2073" t="str">
        <f>IFERROR(INDEX(corres_pbs_variables!$A$1:$B$100,MATCH(tab_pbs[[#This Row],[libelle_produit]],corres_pbs_variables!$B$1:$B$100,0),1),"")</f>
        <v>culture_truffes</v>
      </c>
    </row>
    <row r="2074" spans="1:6" hidden="1" x14ac:dyDescent="0.25">
      <c r="A2074" t="s">
        <v>1159</v>
      </c>
      <c r="B2074" t="s">
        <v>1160</v>
      </c>
      <c r="C2074" t="s">
        <v>1065</v>
      </c>
      <c r="D2074" t="s">
        <v>1002</v>
      </c>
      <c r="E2074">
        <v>14200</v>
      </c>
      <c r="F2074" t="str">
        <f>IFERROR(INDEX(corres_pbs_variables!$A$1:$B$100,MATCH(tab_pbs[[#This Row],[libelle_produit]],corres_pbs_variables!$B$1:$B$100,0),1),"")</f>
        <v>culture_truffes</v>
      </c>
    </row>
    <row r="2075" spans="1:6" hidden="1" x14ac:dyDescent="0.25">
      <c r="A2075" t="s">
        <v>1159</v>
      </c>
      <c r="B2075" t="s">
        <v>1160</v>
      </c>
      <c r="C2075" t="s">
        <v>1065</v>
      </c>
      <c r="D2075" t="s">
        <v>1003</v>
      </c>
      <c r="E2075">
        <v>14200</v>
      </c>
      <c r="F2075" t="str">
        <f>IFERROR(INDEX(corres_pbs_variables!$A$1:$B$100,MATCH(tab_pbs[[#This Row],[libelle_produit]],corres_pbs_variables!$B$1:$B$100,0),1),"")</f>
        <v>culture_truffes</v>
      </c>
    </row>
    <row r="2076" spans="1:6" hidden="1" x14ac:dyDescent="0.25">
      <c r="A2076" t="s">
        <v>1159</v>
      </c>
      <c r="B2076" t="s">
        <v>1160</v>
      </c>
      <c r="C2076" t="s">
        <v>1065</v>
      </c>
      <c r="D2076" t="s">
        <v>1004</v>
      </c>
      <c r="E2076">
        <v>14200</v>
      </c>
      <c r="F2076" t="str">
        <f>IFERROR(INDEX(corres_pbs_variables!$A$1:$B$100,MATCH(tab_pbs[[#This Row],[libelle_produit]],corres_pbs_variables!$B$1:$B$100,0),1),"")</f>
        <v>culture_truffes</v>
      </c>
    </row>
    <row r="2077" spans="1:6" hidden="1" x14ac:dyDescent="0.25">
      <c r="A2077" t="s">
        <v>1159</v>
      </c>
      <c r="B2077" t="s">
        <v>1160</v>
      </c>
      <c r="C2077" t="s">
        <v>1065</v>
      </c>
      <c r="D2077" t="s">
        <v>1005</v>
      </c>
      <c r="E2077">
        <v>14200</v>
      </c>
      <c r="F2077" t="str">
        <f>IFERROR(INDEX(corres_pbs_variables!$A$1:$B$100,MATCH(tab_pbs[[#This Row],[libelle_produit]],corres_pbs_variables!$B$1:$B$100,0),1),"")</f>
        <v>culture_truffes</v>
      </c>
    </row>
    <row r="2078" spans="1:6" hidden="1" x14ac:dyDescent="0.25">
      <c r="A2078" t="s">
        <v>1159</v>
      </c>
      <c r="B2078" t="s">
        <v>1160</v>
      </c>
      <c r="C2078" t="s">
        <v>1065</v>
      </c>
      <c r="D2078" t="s">
        <v>1006</v>
      </c>
      <c r="E2078">
        <v>14200</v>
      </c>
      <c r="F2078" t="str">
        <f>IFERROR(INDEX(corres_pbs_variables!$A$1:$B$100,MATCH(tab_pbs[[#This Row],[libelle_produit]],corres_pbs_variables!$B$1:$B$100,0),1),"")</f>
        <v>culture_truffes</v>
      </c>
    </row>
    <row r="2079" spans="1:6" hidden="1" x14ac:dyDescent="0.25">
      <c r="A2079" t="s">
        <v>1159</v>
      </c>
      <c r="B2079" t="s">
        <v>1160</v>
      </c>
      <c r="C2079" t="s">
        <v>1065</v>
      </c>
      <c r="D2079" t="s">
        <v>1007</v>
      </c>
      <c r="E2079">
        <v>14200</v>
      </c>
      <c r="F2079" t="str">
        <f>IFERROR(INDEX(corres_pbs_variables!$A$1:$B$100,MATCH(tab_pbs[[#This Row],[libelle_produit]],corres_pbs_variables!$B$1:$B$100,0),1),"")</f>
        <v>culture_truffes</v>
      </c>
    </row>
    <row r="2080" spans="1:6" hidden="1" x14ac:dyDescent="0.25">
      <c r="A2080" t="s">
        <v>1159</v>
      </c>
      <c r="B2080" t="s">
        <v>1160</v>
      </c>
      <c r="C2080" t="s">
        <v>1065</v>
      </c>
      <c r="D2080" t="s">
        <v>1008</v>
      </c>
      <c r="E2080">
        <v>14200</v>
      </c>
      <c r="F2080" t="str">
        <f>IFERROR(INDEX(corres_pbs_variables!$A$1:$B$100,MATCH(tab_pbs[[#This Row],[libelle_produit]],corres_pbs_variables!$B$1:$B$100,0),1),"")</f>
        <v>culture_truffes</v>
      </c>
    </row>
    <row r="2081" spans="1:6" x14ac:dyDescent="0.25">
      <c r="A2081" t="s">
        <v>1161</v>
      </c>
      <c r="B2081" t="s">
        <v>1162</v>
      </c>
      <c r="C2081" t="s">
        <v>1065</v>
      </c>
      <c r="D2081" t="s">
        <v>983</v>
      </c>
      <c r="E2081">
        <v>88000</v>
      </c>
      <c r="F2081" t="str">
        <f>IFERROR(INDEX(corres_pbs_variables!$A$1:$B$100,MATCH(tab_pbs[[#This Row],[libelle_produit]],corres_pbs_variables!$B$1:$B$100,0),1),"")</f>
        <v/>
      </c>
    </row>
    <row r="2082" spans="1:6" x14ac:dyDescent="0.25">
      <c r="A2082" t="s">
        <v>1161</v>
      </c>
      <c r="B2082" t="s">
        <v>1162</v>
      </c>
      <c r="C2082" t="s">
        <v>1065</v>
      </c>
      <c r="D2082" t="s">
        <v>984</v>
      </c>
      <c r="E2082">
        <v>88000</v>
      </c>
      <c r="F2082" t="str">
        <f>IFERROR(INDEX(corres_pbs_variables!$A$1:$B$100,MATCH(tab_pbs[[#This Row],[libelle_produit]],corres_pbs_variables!$B$1:$B$100,0),1),"")</f>
        <v/>
      </c>
    </row>
    <row r="2083" spans="1:6" x14ac:dyDescent="0.25">
      <c r="A2083" t="s">
        <v>1161</v>
      </c>
      <c r="B2083" t="s">
        <v>1162</v>
      </c>
      <c r="C2083" t="s">
        <v>1065</v>
      </c>
      <c r="D2083" t="s">
        <v>985</v>
      </c>
      <c r="E2083">
        <v>88000</v>
      </c>
      <c r="F2083" t="str">
        <f>IFERROR(INDEX(corres_pbs_variables!$A$1:$B$100,MATCH(tab_pbs[[#This Row],[libelle_produit]],corres_pbs_variables!$B$1:$B$100,0),1),"")</f>
        <v/>
      </c>
    </row>
    <row r="2084" spans="1:6" x14ac:dyDescent="0.25">
      <c r="A2084" t="s">
        <v>1161</v>
      </c>
      <c r="B2084" t="s">
        <v>1162</v>
      </c>
      <c r="C2084" t="s">
        <v>1065</v>
      </c>
      <c r="D2084" t="s">
        <v>986</v>
      </c>
      <c r="E2084">
        <v>88000</v>
      </c>
      <c r="F2084" t="str">
        <f>IFERROR(INDEX(corres_pbs_variables!$A$1:$B$100,MATCH(tab_pbs[[#This Row],[libelle_produit]],corres_pbs_variables!$B$1:$B$100,0),1),"")</f>
        <v/>
      </c>
    </row>
    <row r="2085" spans="1:6" x14ac:dyDescent="0.25">
      <c r="A2085" t="s">
        <v>1161</v>
      </c>
      <c r="B2085" t="s">
        <v>1162</v>
      </c>
      <c r="C2085" t="s">
        <v>1065</v>
      </c>
      <c r="D2085" t="s">
        <v>987</v>
      </c>
      <c r="E2085">
        <v>88000</v>
      </c>
      <c r="F2085" t="str">
        <f>IFERROR(INDEX(corres_pbs_variables!$A$1:$B$100,MATCH(tab_pbs[[#This Row],[libelle_produit]],corres_pbs_variables!$B$1:$B$100,0),1),"")</f>
        <v/>
      </c>
    </row>
    <row r="2086" spans="1:6" x14ac:dyDescent="0.25">
      <c r="A2086" t="s">
        <v>1161</v>
      </c>
      <c r="B2086" t="s">
        <v>1162</v>
      </c>
      <c r="C2086" t="s">
        <v>1065</v>
      </c>
      <c r="D2086" t="s">
        <v>988</v>
      </c>
      <c r="E2086">
        <v>88000</v>
      </c>
      <c r="F2086" t="str">
        <f>IFERROR(INDEX(corres_pbs_variables!$A$1:$B$100,MATCH(tab_pbs[[#This Row],[libelle_produit]],corres_pbs_variables!$B$1:$B$100,0),1),"")</f>
        <v/>
      </c>
    </row>
    <row r="2087" spans="1:6" x14ac:dyDescent="0.25">
      <c r="A2087" t="s">
        <v>1161</v>
      </c>
      <c r="B2087" t="s">
        <v>1162</v>
      </c>
      <c r="C2087" t="s">
        <v>1065</v>
      </c>
      <c r="D2087" t="s">
        <v>989</v>
      </c>
      <c r="E2087">
        <v>88000</v>
      </c>
      <c r="F2087" t="str">
        <f>IFERROR(INDEX(corres_pbs_variables!$A$1:$B$100,MATCH(tab_pbs[[#This Row],[libelle_produit]],corres_pbs_variables!$B$1:$B$100,0),1),"")</f>
        <v/>
      </c>
    </row>
    <row r="2088" spans="1:6" x14ac:dyDescent="0.25">
      <c r="A2088" t="s">
        <v>1161</v>
      </c>
      <c r="B2088" t="s">
        <v>1162</v>
      </c>
      <c r="C2088" t="s">
        <v>1065</v>
      </c>
      <c r="D2088" t="s">
        <v>990</v>
      </c>
      <c r="E2088">
        <v>88000</v>
      </c>
      <c r="F2088" t="str">
        <f>IFERROR(INDEX(corres_pbs_variables!$A$1:$B$100,MATCH(tab_pbs[[#This Row],[libelle_produit]],corres_pbs_variables!$B$1:$B$100,0),1),"")</f>
        <v/>
      </c>
    </row>
    <row r="2089" spans="1:6" x14ac:dyDescent="0.25">
      <c r="A2089" t="s">
        <v>1161</v>
      </c>
      <c r="B2089" t="s">
        <v>1162</v>
      </c>
      <c r="C2089" t="s">
        <v>1065</v>
      </c>
      <c r="D2089" t="s">
        <v>991</v>
      </c>
      <c r="E2089">
        <v>88000</v>
      </c>
      <c r="F2089" t="str">
        <f>IFERROR(INDEX(corres_pbs_variables!$A$1:$B$100,MATCH(tab_pbs[[#This Row],[libelle_produit]],corres_pbs_variables!$B$1:$B$100,0),1),"")</f>
        <v/>
      </c>
    </row>
    <row r="2090" spans="1:6" x14ac:dyDescent="0.25">
      <c r="A2090" t="s">
        <v>1161</v>
      </c>
      <c r="B2090" t="s">
        <v>1162</v>
      </c>
      <c r="C2090" t="s">
        <v>1065</v>
      </c>
      <c r="D2090" t="s">
        <v>992</v>
      </c>
      <c r="E2090">
        <v>88000</v>
      </c>
      <c r="F2090" t="str">
        <f>IFERROR(INDEX(corres_pbs_variables!$A$1:$B$100,MATCH(tab_pbs[[#This Row],[libelle_produit]],corres_pbs_variables!$B$1:$B$100,0),1),"")</f>
        <v/>
      </c>
    </row>
    <row r="2091" spans="1:6" x14ac:dyDescent="0.25">
      <c r="A2091" t="s">
        <v>1161</v>
      </c>
      <c r="B2091" t="s">
        <v>1162</v>
      </c>
      <c r="C2091" t="s">
        <v>1065</v>
      </c>
      <c r="D2091" t="s">
        <v>993</v>
      </c>
      <c r="E2091">
        <v>88000</v>
      </c>
      <c r="F2091" t="str">
        <f>IFERROR(INDEX(corres_pbs_variables!$A$1:$B$100,MATCH(tab_pbs[[#This Row],[libelle_produit]],corres_pbs_variables!$B$1:$B$100,0),1),"")</f>
        <v/>
      </c>
    </row>
    <row r="2092" spans="1:6" x14ac:dyDescent="0.25">
      <c r="A2092" t="s">
        <v>1161</v>
      </c>
      <c r="B2092" t="s">
        <v>1162</v>
      </c>
      <c r="C2092" t="s">
        <v>1065</v>
      </c>
      <c r="D2092" t="s">
        <v>994</v>
      </c>
      <c r="E2092">
        <v>88000</v>
      </c>
      <c r="F2092" t="str">
        <f>IFERROR(INDEX(corres_pbs_variables!$A$1:$B$100,MATCH(tab_pbs[[#This Row],[libelle_produit]],corres_pbs_variables!$B$1:$B$100,0),1),"")</f>
        <v/>
      </c>
    </row>
    <row r="2093" spans="1:6" x14ac:dyDescent="0.25">
      <c r="A2093" t="s">
        <v>1161</v>
      </c>
      <c r="B2093" t="s">
        <v>1162</v>
      </c>
      <c r="C2093" t="s">
        <v>1065</v>
      </c>
      <c r="D2093" t="s">
        <v>995</v>
      </c>
      <c r="E2093">
        <v>88000</v>
      </c>
      <c r="F2093" t="str">
        <f>IFERROR(INDEX(corres_pbs_variables!$A$1:$B$100,MATCH(tab_pbs[[#This Row],[libelle_produit]],corres_pbs_variables!$B$1:$B$100,0),1),"")</f>
        <v/>
      </c>
    </row>
    <row r="2094" spans="1:6" x14ac:dyDescent="0.25">
      <c r="A2094" t="s">
        <v>1161</v>
      </c>
      <c r="B2094" t="s">
        <v>1162</v>
      </c>
      <c r="C2094" t="s">
        <v>1065</v>
      </c>
      <c r="D2094" t="s">
        <v>996</v>
      </c>
      <c r="E2094">
        <v>88000</v>
      </c>
      <c r="F2094" t="str">
        <f>IFERROR(INDEX(corres_pbs_variables!$A$1:$B$100,MATCH(tab_pbs[[#This Row],[libelle_produit]],corres_pbs_variables!$B$1:$B$100,0),1),"")</f>
        <v/>
      </c>
    </row>
    <row r="2095" spans="1:6" x14ac:dyDescent="0.25">
      <c r="A2095" t="s">
        <v>1161</v>
      </c>
      <c r="B2095" t="s">
        <v>1162</v>
      </c>
      <c r="C2095" t="s">
        <v>1065</v>
      </c>
      <c r="D2095" t="s">
        <v>997</v>
      </c>
      <c r="E2095">
        <v>88000</v>
      </c>
      <c r="F2095" t="str">
        <f>IFERROR(INDEX(corres_pbs_variables!$A$1:$B$100,MATCH(tab_pbs[[#This Row],[libelle_produit]],corres_pbs_variables!$B$1:$B$100,0),1),"")</f>
        <v/>
      </c>
    </row>
    <row r="2096" spans="1:6" x14ac:dyDescent="0.25">
      <c r="A2096" t="s">
        <v>1161</v>
      </c>
      <c r="B2096" t="s">
        <v>1162</v>
      </c>
      <c r="C2096" t="s">
        <v>1065</v>
      </c>
      <c r="D2096" t="s">
        <v>998</v>
      </c>
      <c r="E2096">
        <v>88000</v>
      </c>
      <c r="F2096" t="str">
        <f>IFERROR(INDEX(corres_pbs_variables!$A$1:$B$100,MATCH(tab_pbs[[#This Row],[libelle_produit]],corres_pbs_variables!$B$1:$B$100,0),1),"")</f>
        <v/>
      </c>
    </row>
    <row r="2097" spans="1:6" x14ac:dyDescent="0.25">
      <c r="A2097" t="s">
        <v>1161</v>
      </c>
      <c r="B2097" t="s">
        <v>1162</v>
      </c>
      <c r="C2097" t="s">
        <v>1065</v>
      </c>
      <c r="D2097" t="s">
        <v>999</v>
      </c>
      <c r="E2097">
        <v>88000</v>
      </c>
      <c r="F2097" t="str">
        <f>IFERROR(INDEX(corres_pbs_variables!$A$1:$B$100,MATCH(tab_pbs[[#This Row],[libelle_produit]],corres_pbs_variables!$B$1:$B$100,0),1),"")</f>
        <v/>
      </c>
    </row>
    <row r="2098" spans="1:6" x14ac:dyDescent="0.25">
      <c r="A2098" t="s">
        <v>1161</v>
      </c>
      <c r="B2098" t="s">
        <v>1162</v>
      </c>
      <c r="C2098" t="s">
        <v>1065</v>
      </c>
      <c r="D2098" t="s">
        <v>1000</v>
      </c>
      <c r="E2098">
        <v>88000</v>
      </c>
      <c r="F2098" t="str">
        <f>IFERROR(INDEX(corres_pbs_variables!$A$1:$B$100,MATCH(tab_pbs[[#This Row],[libelle_produit]],corres_pbs_variables!$B$1:$B$100,0),1),"")</f>
        <v/>
      </c>
    </row>
    <row r="2099" spans="1:6" x14ac:dyDescent="0.25">
      <c r="A2099" t="s">
        <v>1161</v>
      </c>
      <c r="B2099" t="s">
        <v>1162</v>
      </c>
      <c r="C2099" t="s">
        <v>1065</v>
      </c>
      <c r="D2099" t="s">
        <v>20</v>
      </c>
      <c r="E2099">
        <v>88000</v>
      </c>
      <c r="F2099" t="str">
        <f>IFERROR(INDEX(corres_pbs_variables!$A$1:$B$100,MATCH(tab_pbs[[#This Row],[libelle_produit]],corres_pbs_variables!$B$1:$B$100,0),1),"")</f>
        <v/>
      </c>
    </row>
    <row r="2100" spans="1:6" x14ac:dyDescent="0.25">
      <c r="A2100" t="s">
        <v>1161</v>
      </c>
      <c r="B2100" t="s">
        <v>1162</v>
      </c>
      <c r="C2100" t="s">
        <v>1065</v>
      </c>
      <c r="D2100" t="s">
        <v>1001</v>
      </c>
      <c r="E2100">
        <v>88000</v>
      </c>
      <c r="F2100" t="str">
        <f>IFERROR(INDEX(corres_pbs_variables!$A$1:$B$100,MATCH(tab_pbs[[#This Row],[libelle_produit]],corres_pbs_variables!$B$1:$B$100,0),1),"")</f>
        <v/>
      </c>
    </row>
    <row r="2101" spans="1:6" x14ac:dyDescent="0.25">
      <c r="A2101" t="s">
        <v>1161</v>
      </c>
      <c r="B2101" t="s">
        <v>1162</v>
      </c>
      <c r="C2101" t="s">
        <v>1065</v>
      </c>
      <c r="D2101" t="s">
        <v>1002</v>
      </c>
      <c r="E2101">
        <v>88000</v>
      </c>
      <c r="F2101" t="str">
        <f>IFERROR(INDEX(corres_pbs_variables!$A$1:$B$100,MATCH(tab_pbs[[#This Row],[libelle_produit]],corres_pbs_variables!$B$1:$B$100,0),1),"")</f>
        <v/>
      </c>
    </row>
    <row r="2102" spans="1:6" x14ac:dyDescent="0.25">
      <c r="A2102" t="s">
        <v>1161</v>
      </c>
      <c r="B2102" t="s">
        <v>1162</v>
      </c>
      <c r="C2102" t="s">
        <v>1065</v>
      </c>
      <c r="D2102" t="s">
        <v>1003</v>
      </c>
      <c r="E2102">
        <v>88000</v>
      </c>
      <c r="F2102" t="str">
        <f>IFERROR(INDEX(corres_pbs_variables!$A$1:$B$100,MATCH(tab_pbs[[#This Row],[libelle_produit]],corres_pbs_variables!$B$1:$B$100,0),1),"")</f>
        <v/>
      </c>
    </row>
    <row r="2103" spans="1:6" x14ac:dyDescent="0.25">
      <c r="A2103" t="s">
        <v>1161</v>
      </c>
      <c r="B2103" t="s">
        <v>1162</v>
      </c>
      <c r="C2103" t="s">
        <v>1065</v>
      </c>
      <c r="D2103" t="s">
        <v>1004</v>
      </c>
      <c r="E2103">
        <v>88000</v>
      </c>
      <c r="F2103" t="str">
        <f>IFERROR(INDEX(corres_pbs_variables!$A$1:$B$100,MATCH(tab_pbs[[#This Row],[libelle_produit]],corres_pbs_variables!$B$1:$B$100,0),1),"")</f>
        <v/>
      </c>
    </row>
    <row r="2104" spans="1:6" x14ac:dyDescent="0.25">
      <c r="A2104" t="s">
        <v>1161</v>
      </c>
      <c r="B2104" t="s">
        <v>1162</v>
      </c>
      <c r="C2104" t="s">
        <v>1065</v>
      </c>
      <c r="D2104" t="s">
        <v>1005</v>
      </c>
      <c r="E2104">
        <v>88000</v>
      </c>
      <c r="F2104" t="str">
        <f>IFERROR(INDEX(corres_pbs_variables!$A$1:$B$100,MATCH(tab_pbs[[#This Row],[libelle_produit]],corres_pbs_variables!$B$1:$B$100,0),1),"")</f>
        <v/>
      </c>
    </row>
    <row r="2105" spans="1:6" x14ac:dyDescent="0.25">
      <c r="A2105" t="s">
        <v>1161</v>
      </c>
      <c r="B2105" t="s">
        <v>1162</v>
      </c>
      <c r="C2105" t="s">
        <v>1065</v>
      </c>
      <c r="D2105" t="s">
        <v>1006</v>
      </c>
      <c r="E2105">
        <v>88000</v>
      </c>
      <c r="F2105" t="str">
        <f>IFERROR(INDEX(corres_pbs_variables!$A$1:$B$100,MATCH(tab_pbs[[#This Row],[libelle_produit]],corres_pbs_variables!$B$1:$B$100,0),1),"")</f>
        <v/>
      </c>
    </row>
    <row r="2106" spans="1:6" x14ac:dyDescent="0.25">
      <c r="A2106" t="s">
        <v>1161</v>
      </c>
      <c r="B2106" t="s">
        <v>1162</v>
      </c>
      <c r="C2106" t="s">
        <v>1065</v>
      </c>
      <c r="D2106" t="s">
        <v>1007</v>
      </c>
      <c r="E2106">
        <v>88000</v>
      </c>
      <c r="F2106" t="str">
        <f>IFERROR(INDEX(corres_pbs_variables!$A$1:$B$100,MATCH(tab_pbs[[#This Row],[libelle_produit]],corres_pbs_variables!$B$1:$B$100,0),1),"")</f>
        <v/>
      </c>
    </row>
    <row r="2107" spans="1:6" x14ac:dyDescent="0.25">
      <c r="A2107" t="s">
        <v>1161</v>
      </c>
      <c r="B2107" t="s">
        <v>1162</v>
      </c>
      <c r="C2107" t="s">
        <v>1065</v>
      </c>
      <c r="D2107" t="s">
        <v>1008</v>
      </c>
      <c r="E2107">
        <v>88000</v>
      </c>
      <c r="F2107" t="str">
        <f>IFERROR(INDEX(corres_pbs_variables!$A$1:$B$100,MATCH(tab_pbs[[#This Row],[libelle_produit]],corres_pbs_variables!$B$1:$B$100,0),1),"")</f>
        <v/>
      </c>
    </row>
    <row r="2108" spans="1:6" hidden="1" x14ac:dyDescent="0.25">
      <c r="A2108" t="s">
        <v>1163</v>
      </c>
      <c r="B2108" t="s">
        <v>1164</v>
      </c>
      <c r="C2108" t="s">
        <v>1065</v>
      </c>
      <c r="D2108" t="s">
        <v>983</v>
      </c>
      <c r="E2108">
        <v>0</v>
      </c>
      <c r="F2108" t="str">
        <f>IFERROR(INDEX(corres_pbs_variables!$A$1:$B$100,MATCH(tab_pbs[[#This Row],[libelle_produit]],corres_pbs_variables!$B$1:$B$100,0),1),"")</f>
        <v/>
      </c>
    </row>
    <row r="2109" spans="1:6" hidden="1" x14ac:dyDescent="0.25">
      <c r="A2109" t="s">
        <v>1163</v>
      </c>
      <c r="B2109" t="s">
        <v>1164</v>
      </c>
      <c r="C2109" t="s">
        <v>1065</v>
      </c>
      <c r="D2109" t="s">
        <v>984</v>
      </c>
      <c r="E2109">
        <v>0</v>
      </c>
      <c r="F2109" t="str">
        <f>IFERROR(INDEX(corres_pbs_variables!$A$1:$B$100,MATCH(tab_pbs[[#This Row],[libelle_produit]],corres_pbs_variables!$B$1:$B$100,0),1),"")</f>
        <v/>
      </c>
    </row>
    <row r="2110" spans="1:6" hidden="1" x14ac:dyDescent="0.25">
      <c r="A2110" t="s">
        <v>1163</v>
      </c>
      <c r="B2110" t="s">
        <v>1164</v>
      </c>
      <c r="C2110" t="s">
        <v>1065</v>
      </c>
      <c r="D2110" t="s">
        <v>985</v>
      </c>
      <c r="E2110">
        <v>0</v>
      </c>
      <c r="F2110" t="str">
        <f>IFERROR(INDEX(corres_pbs_variables!$A$1:$B$100,MATCH(tab_pbs[[#This Row],[libelle_produit]],corres_pbs_variables!$B$1:$B$100,0),1),"")</f>
        <v/>
      </c>
    </row>
    <row r="2111" spans="1:6" hidden="1" x14ac:dyDescent="0.25">
      <c r="A2111" t="s">
        <v>1163</v>
      </c>
      <c r="B2111" t="s">
        <v>1164</v>
      </c>
      <c r="C2111" t="s">
        <v>1065</v>
      </c>
      <c r="D2111" t="s">
        <v>986</v>
      </c>
      <c r="E2111">
        <v>0</v>
      </c>
      <c r="F2111" t="str">
        <f>IFERROR(INDEX(corres_pbs_variables!$A$1:$B$100,MATCH(tab_pbs[[#This Row],[libelle_produit]],corres_pbs_variables!$B$1:$B$100,0),1),"")</f>
        <v/>
      </c>
    </row>
    <row r="2112" spans="1:6" hidden="1" x14ac:dyDescent="0.25">
      <c r="A2112" t="s">
        <v>1163</v>
      </c>
      <c r="B2112" t="s">
        <v>1164</v>
      </c>
      <c r="C2112" t="s">
        <v>1065</v>
      </c>
      <c r="D2112" t="s">
        <v>987</v>
      </c>
      <c r="E2112">
        <v>0</v>
      </c>
      <c r="F2112" t="str">
        <f>IFERROR(INDEX(corres_pbs_variables!$A$1:$B$100,MATCH(tab_pbs[[#This Row],[libelle_produit]],corres_pbs_variables!$B$1:$B$100,0),1),"")</f>
        <v/>
      </c>
    </row>
    <row r="2113" spans="1:6" hidden="1" x14ac:dyDescent="0.25">
      <c r="A2113" t="s">
        <v>1163</v>
      </c>
      <c r="B2113" t="s">
        <v>1164</v>
      </c>
      <c r="C2113" t="s">
        <v>1065</v>
      </c>
      <c r="D2113" t="s">
        <v>988</v>
      </c>
      <c r="E2113">
        <v>0</v>
      </c>
      <c r="F2113" t="str">
        <f>IFERROR(INDEX(corres_pbs_variables!$A$1:$B$100,MATCH(tab_pbs[[#This Row],[libelle_produit]],corres_pbs_variables!$B$1:$B$100,0),1),"")</f>
        <v/>
      </c>
    </row>
    <row r="2114" spans="1:6" hidden="1" x14ac:dyDescent="0.25">
      <c r="A2114" t="s">
        <v>1163</v>
      </c>
      <c r="B2114" t="s">
        <v>1164</v>
      </c>
      <c r="C2114" t="s">
        <v>1065</v>
      </c>
      <c r="D2114" t="s">
        <v>989</v>
      </c>
      <c r="E2114">
        <v>0</v>
      </c>
      <c r="F2114" t="str">
        <f>IFERROR(INDEX(corres_pbs_variables!$A$1:$B$100,MATCH(tab_pbs[[#This Row],[libelle_produit]],corres_pbs_variables!$B$1:$B$100,0),1),"")</f>
        <v/>
      </c>
    </row>
    <row r="2115" spans="1:6" hidden="1" x14ac:dyDescent="0.25">
      <c r="A2115" t="s">
        <v>1163</v>
      </c>
      <c r="B2115" t="s">
        <v>1164</v>
      </c>
      <c r="C2115" t="s">
        <v>1065</v>
      </c>
      <c r="D2115" t="s">
        <v>990</v>
      </c>
      <c r="E2115">
        <v>0</v>
      </c>
      <c r="F2115" t="str">
        <f>IFERROR(INDEX(corres_pbs_variables!$A$1:$B$100,MATCH(tab_pbs[[#This Row],[libelle_produit]],corres_pbs_variables!$B$1:$B$100,0),1),"")</f>
        <v/>
      </c>
    </row>
    <row r="2116" spans="1:6" hidden="1" x14ac:dyDescent="0.25">
      <c r="A2116" t="s">
        <v>1163</v>
      </c>
      <c r="B2116" t="s">
        <v>1164</v>
      </c>
      <c r="C2116" t="s">
        <v>1065</v>
      </c>
      <c r="D2116" t="s">
        <v>991</v>
      </c>
      <c r="E2116">
        <v>0</v>
      </c>
      <c r="F2116" t="str">
        <f>IFERROR(INDEX(corres_pbs_variables!$A$1:$B$100,MATCH(tab_pbs[[#This Row],[libelle_produit]],corres_pbs_variables!$B$1:$B$100,0),1),"")</f>
        <v/>
      </c>
    </row>
    <row r="2117" spans="1:6" hidden="1" x14ac:dyDescent="0.25">
      <c r="A2117" t="s">
        <v>1163</v>
      </c>
      <c r="B2117" t="s">
        <v>1164</v>
      </c>
      <c r="C2117" t="s">
        <v>1065</v>
      </c>
      <c r="D2117" t="s">
        <v>992</v>
      </c>
      <c r="E2117">
        <v>0</v>
      </c>
      <c r="F2117" t="str">
        <f>IFERROR(INDEX(corres_pbs_variables!$A$1:$B$100,MATCH(tab_pbs[[#This Row],[libelle_produit]],corres_pbs_variables!$B$1:$B$100,0),1),"")</f>
        <v/>
      </c>
    </row>
    <row r="2118" spans="1:6" hidden="1" x14ac:dyDescent="0.25">
      <c r="A2118" t="s">
        <v>1163</v>
      </c>
      <c r="B2118" t="s">
        <v>1164</v>
      </c>
      <c r="C2118" t="s">
        <v>1065</v>
      </c>
      <c r="D2118" t="s">
        <v>993</v>
      </c>
      <c r="E2118">
        <v>0</v>
      </c>
      <c r="F2118" t="str">
        <f>IFERROR(INDEX(corres_pbs_variables!$A$1:$B$100,MATCH(tab_pbs[[#This Row],[libelle_produit]],corres_pbs_variables!$B$1:$B$100,0),1),"")</f>
        <v/>
      </c>
    </row>
    <row r="2119" spans="1:6" hidden="1" x14ac:dyDescent="0.25">
      <c r="A2119" t="s">
        <v>1163</v>
      </c>
      <c r="B2119" t="s">
        <v>1164</v>
      </c>
      <c r="C2119" t="s">
        <v>1065</v>
      </c>
      <c r="D2119" t="s">
        <v>994</v>
      </c>
      <c r="E2119">
        <v>0</v>
      </c>
      <c r="F2119" t="str">
        <f>IFERROR(INDEX(corres_pbs_variables!$A$1:$B$100,MATCH(tab_pbs[[#This Row],[libelle_produit]],corres_pbs_variables!$B$1:$B$100,0),1),"")</f>
        <v/>
      </c>
    </row>
    <row r="2120" spans="1:6" hidden="1" x14ac:dyDescent="0.25">
      <c r="A2120" t="s">
        <v>1163</v>
      </c>
      <c r="B2120" t="s">
        <v>1164</v>
      </c>
      <c r="C2120" t="s">
        <v>1065</v>
      </c>
      <c r="D2120" t="s">
        <v>995</v>
      </c>
      <c r="E2120">
        <v>0</v>
      </c>
      <c r="F2120" t="str">
        <f>IFERROR(INDEX(corres_pbs_variables!$A$1:$B$100,MATCH(tab_pbs[[#This Row],[libelle_produit]],corres_pbs_variables!$B$1:$B$100,0),1),"")</f>
        <v/>
      </c>
    </row>
    <row r="2121" spans="1:6" hidden="1" x14ac:dyDescent="0.25">
      <c r="A2121" t="s">
        <v>1163</v>
      </c>
      <c r="B2121" t="s">
        <v>1164</v>
      </c>
      <c r="C2121" t="s">
        <v>1065</v>
      </c>
      <c r="D2121" t="s">
        <v>996</v>
      </c>
      <c r="E2121">
        <v>0</v>
      </c>
      <c r="F2121" t="str">
        <f>IFERROR(INDEX(corres_pbs_variables!$A$1:$B$100,MATCH(tab_pbs[[#This Row],[libelle_produit]],corres_pbs_variables!$B$1:$B$100,0),1),"")</f>
        <v/>
      </c>
    </row>
    <row r="2122" spans="1:6" hidden="1" x14ac:dyDescent="0.25">
      <c r="A2122" t="s">
        <v>1163</v>
      </c>
      <c r="B2122" t="s">
        <v>1164</v>
      </c>
      <c r="C2122" t="s">
        <v>1065</v>
      </c>
      <c r="D2122" t="s">
        <v>997</v>
      </c>
      <c r="E2122">
        <v>0</v>
      </c>
      <c r="F2122" t="str">
        <f>IFERROR(INDEX(corres_pbs_variables!$A$1:$B$100,MATCH(tab_pbs[[#This Row],[libelle_produit]],corres_pbs_variables!$B$1:$B$100,0),1),"")</f>
        <v/>
      </c>
    </row>
    <row r="2123" spans="1:6" hidden="1" x14ac:dyDescent="0.25">
      <c r="A2123" t="s">
        <v>1163</v>
      </c>
      <c r="B2123" t="s">
        <v>1164</v>
      </c>
      <c r="C2123" t="s">
        <v>1065</v>
      </c>
      <c r="D2123" t="s">
        <v>998</v>
      </c>
      <c r="E2123">
        <v>0</v>
      </c>
      <c r="F2123" t="str">
        <f>IFERROR(INDEX(corres_pbs_variables!$A$1:$B$100,MATCH(tab_pbs[[#This Row],[libelle_produit]],corres_pbs_variables!$B$1:$B$100,0),1),"")</f>
        <v/>
      </c>
    </row>
    <row r="2124" spans="1:6" hidden="1" x14ac:dyDescent="0.25">
      <c r="A2124" t="s">
        <v>1163</v>
      </c>
      <c r="B2124" t="s">
        <v>1164</v>
      </c>
      <c r="C2124" t="s">
        <v>1065</v>
      </c>
      <c r="D2124" t="s">
        <v>999</v>
      </c>
      <c r="E2124">
        <v>0</v>
      </c>
      <c r="F2124" t="str">
        <f>IFERROR(INDEX(corres_pbs_variables!$A$1:$B$100,MATCH(tab_pbs[[#This Row],[libelle_produit]],corres_pbs_variables!$B$1:$B$100,0),1),"")</f>
        <v/>
      </c>
    </row>
    <row r="2125" spans="1:6" hidden="1" x14ac:dyDescent="0.25">
      <c r="A2125" t="s">
        <v>1163</v>
      </c>
      <c r="B2125" t="s">
        <v>1164</v>
      </c>
      <c r="C2125" t="s">
        <v>1065</v>
      </c>
      <c r="D2125" t="s">
        <v>1000</v>
      </c>
      <c r="E2125">
        <v>0</v>
      </c>
      <c r="F2125" t="str">
        <f>IFERROR(INDEX(corres_pbs_variables!$A$1:$B$100,MATCH(tab_pbs[[#This Row],[libelle_produit]],corres_pbs_variables!$B$1:$B$100,0),1),"")</f>
        <v/>
      </c>
    </row>
    <row r="2126" spans="1:6" hidden="1" x14ac:dyDescent="0.25">
      <c r="A2126" t="s">
        <v>1163</v>
      </c>
      <c r="B2126" t="s">
        <v>1164</v>
      </c>
      <c r="C2126" t="s">
        <v>1065</v>
      </c>
      <c r="D2126" t="s">
        <v>20</v>
      </c>
      <c r="E2126">
        <v>0</v>
      </c>
      <c r="F2126" t="str">
        <f>IFERROR(INDEX(corres_pbs_variables!$A$1:$B$100,MATCH(tab_pbs[[#This Row],[libelle_produit]],corres_pbs_variables!$B$1:$B$100,0),1),"")</f>
        <v/>
      </c>
    </row>
    <row r="2127" spans="1:6" hidden="1" x14ac:dyDescent="0.25">
      <c r="A2127" t="s">
        <v>1163</v>
      </c>
      <c r="B2127" t="s">
        <v>1164</v>
      </c>
      <c r="C2127" t="s">
        <v>1065</v>
      </c>
      <c r="D2127" t="s">
        <v>1001</v>
      </c>
      <c r="E2127">
        <v>0</v>
      </c>
      <c r="F2127" t="str">
        <f>IFERROR(INDEX(corres_pbs_variables!$A$1:$B$100,MATCH(tab_pbs[[#This Row],[libelle_produit]],corres_pbs_variables!$B$1:$B$100,0),1),"")</f>
        <v/>
      </c>
    </row>
    <row r="2128" spans="1:6" hidden="1" x14ac:dyDescent="0.25">
      <c r="A2128" t="s">
        <v>1163</v>
      </c>
      <c r="B2128" t="s">
        <v>1164</v>
      </c>
      <c r="C2128" t="s">
        <v>1065</v>
      </c>
      <c r="D2128" t="s">
        <v>1002</v>
      </c>
      <c r="E2128">
        <v>0</v>
      </c>
      <c r="F2128" t="str">
        <f>IFERROR(INDEX(corres_pbs_variables!$A$1:$B$100,MATCH(tab_pbs[[#This Row],[libelle_produit]],corres_pbs_variables!$B$1:$B$100,0),1),"")</f>
        <v/>
      </c>
    </row>
    <row r="2129" spans="1:6" hidden="1" x14ac:dyDescent="0.25">
      <c r="A2129" t="s">
        <v>1163</v>
      </c>
      <c r="B2129" t="s">
        <v>1164</v>
      </c>
      <c r="C2129" t="s">
        <v>1065</v>
      </c>
      <c r="D2129" t="s">
        <v>1003</v>
      </c>
      <c r="E2129">
        <v>0</v>
      </c>
      <c r="F2129" t="str">
        <f>IFERROR(INDEX(corres_pbs_variables!$A$1:$B$100,MATCH(tab_pbs[[#This Row],[libelle_produit]],corres_pbs_variables!$B$1:$B$100,0),1),"")</f>
        <v/>
      </c>
    </row>
    <row r="2130" spans="1:6" hidden="1" x14ac:dyDescent="0.25">
      <c r="A2130" t="s">
        <v>1163</v>
      </c>
      <c r="B2130" t="s">
        <v>1164</v>
      </c>
      <c r="C2130" t="s">
        <v>1065</v>
      </c>
      <c r="D2130" t="s">
        <v>1004</v>
      </c>
      <c r="E2130">
        <v>0</v>
      </c>
      <c r="F2130" t="str">
        <f>IFERROR(INDEX(corres_pbs_variables!$A$1:$B$100,MATCH(tab_pbs[[#This Row],[libelle_produit]],corres_pbs_variables!$B$1:$B$100,0),1),"")</f>
        <v/>
      </c>
    </row>
    <row r="2131" spans="1:6" hidden="1" x14ac:dyDescent="0.25">
      <c r="A2131" t="s">
        <v>1163</v>
      </c>
      <c r="B2131" t="s">
        <v>1164</v>
      </c>
      <c r="C2131" t="s">
        <v>1065</v>
      </c>
      <c r="D2131" t="s">
        <v>1005</v>
      </c>
      <c r="E2131">
        <v>0</v>
      </c>
      <c r="F2131" t="str">
        <f>IFERROR(INDEX(corres_pbs_variables!$A$1:$B$100,MATCH(tab_pbs[[#This Row],[libelle_produit]],corres_pbs_variables!$B$1:$B$100,0),1),"")</f>
        <v/>
      </c>
    </row>
    <row r="2132" spans="1:6" hidden="1" x14ac:dyDescent="0.25">
      <c r="A2132" t="s">
        <v>1163</v>
      </c>
      <c r="B2132" t="s">
        <v>1164</v>
      </c>
      <c r="C2132" t="s">
        <v>1065</v>
      </c>
      <c r="D2132" t="s">
        <v>1006</v>
      </c>
      <c r="E2132">
        <v>0</v>
      </c>
      <c r="F2132" t="str">
        <f>IFERROR(INDEX(corres_pbs_variables!$A$1:$B$100,MATCH(tab_pbs[[#This Row],[libelle_produit]],corres_pbs_variables!$B$1:$B$100,0),1),"")</f>
        <v/>
      </c>
    </row>
    <row r="2133" spans="1:6" hidden="1" x14ac:dyDescent="0.25">
      <c r="A2133" t="s">
        <v>1163</v>
      </c>
      <c r="B2133" t="s">
        <v>1164</v>
      </c>
      <c r="C2133" t="s">
        <v>1065</v>
      </c>
      <c r="D2133" t="s">
        <v>1007</v>
      </c>
      <c r="E2133">
        <v>0</v>
      </c>
      <c r="F2133" t="str">
        <f>IFERROR(INDEX(corres_pbs_variables!$A$1:$B$100,MATCH(tab_pbs[[#This Row],[libelle_produit]],corres_pbs_variables!$B$1:$B$100,0),1),"")</f>
        <v/>
      </c>
    </row>
    <row r="2134" spans="1:6" hidden="1" x14ac:dyDescent="0.25">
      <c r="A2134" t="s">
        <v>1163</v>
      </c>
      <c r="B2134" t="s">
        <v>1164</v>
      </c>
      <c r="C2134" t="s">
        <v>1065</v>
      </c>
      <c r="D2134" t="s">
        <v>1008</v>
      </c>
      <c r="E2134">
        <v>0</v>
      </c>
      <c r="F2134" t="str">
        <f>IFERROR(INDEX(corres_pbs_variables!$A$1:$B$100,MATCH(tab_pbs[[#This Row],[libelle_produit]],corres_pbs_variables!$B$1:$B$100,0),1),"")</f>
        <v/>
      </c>
    </row>
    <row r="2135" spans="1:6" hidden="1" x14ac:dyDescent="0.25">
      <c r="A2135" t="s">
        <v>1165</v>
      </c>
      <c r="B2135" t="s">
        <v>1166</v>
      </c>
      <c r="C2135" t="s">
        <v>1065</v>
      </c>
      <c r="D2135" t="s">
        <v>983</v>
      </c>
      <c r="E2135">
        <v>10132</v>
      </c>
      <c r="F2135" t="str">
        <f>IFERROR(INDEX(corres_pbs_variables!$A$1:$B$100,MATCH(tab_pbs[[#This Row],[libelle_produit]],corres_pbs_variables!$B$1:$B$100,0),1),"")</f>
        <v>sau_pdt</v>
      </c>
    </row>
    <row r="2136" spans="1:6" hidden="1" x14ac:dyDescent="0.25">
      <c r="A2136" t="s">
        <v>1165</v>
      </c>
      <c r="B2136" t="s">
        <v>1166</v>
      </c>
      <c r="C2136" t="s">
        <v>1065</v>
      </c>
      <c r="D2136" t="s">
        <v>984</v>
      </c>
      <c r="E2136">
        <v>7710</v>
      </c>
      <c r="F2136" t="str">
        <f>IFERROR(INDEX(corres_pbs_variables!$A$1:$B$100,MATCH(tab_pbs[[#This Row],[libelle_produit]],corres_pbs_variables!$B$1:$B$100,0),1),"")</f>
        <v>sau_pdt</v>
      </c>
    </row>
    <row r="2137" spans="1:6" hidden="1" x14ac:dyDescent="0.25">
      <c r="A2137" t="s">
        <v>1165</v>
      </c>
      <c r="B2137" t="s">
        <v>1166</v>
      </c>
      <c r="C2137" t="s">
        <v>1065</v>
      </c>
      <c r="D2137" t="s">
        <v>985</v>
      </c>
      <c r="E2137">
        <v>6028</v>
      </c>
      <c r="F2137" t="str">
        <f>IFERROR(INDEX(corres_pbs_variables!$A$1:$B$100,MATCH(tab_pbs[[#This Row],[libelle_produit]],corres_pbs_variables!$B$1:$B$100,0),1),"")</f>
        <v>sau_pdt</v>
      </c>
    </row>
    <row r="2138" spans="1:6" hidden="1" x14ac:dyDescent="0.25">
      <c r="A2138" t="s">
        <v>1165</v>
      </c>
      <c r="B2138" t="s">
        <v>1166</v>
      </c>
      <c r="C2138" t="s">
        <v>1065</v>
      </c>
      <c r="D2138" t="s">
        <v>986</v>
      </c>
      <c r="E2138">
        <v>9005</v>
      </c>
      <c r="F2138" t="str">
        <f>IFERROR(INDEX(corres_pbs_variables!$A$1:$B$100,MATCH(tab_pbs[[#This Row],[libelle_produit]],corres_pbs_variables!$B$1:$B$100,0),1),"")</f>
        <v>sau_pdt</v>
      </c>
    </row>
    <row r="2139" spans="1:6" hidden="1" x14ac:dyDescent="0.25">
      <c r="A2139" t="s">
        <v>1165</v>
      </c>
      <c r="B2139" t="s">
        <v>1166</v>
      </c>
      <c r="C2139" t="s">
        <v>1065</v>
      </c>
      <c r="D2139" t="s">
        <v>987</v>
      </c>
      <c r="E2139">
        <v>10132</v>
      </c>
      <c r="F2139" t="str">
        <f>IFERROR(INDEX(corres_pbs_variables!$A$1:$B$100,MATCH(tab_pbs[[#This Row],[libelle_produit]],corres_pbs_variables!$B$1:$B$100,0),1),"")</f>
        <v>sau_pdt</v>
      </c>
    </row>
    <row r="2140" spans="1:6" hidden="1" x14ac:dyDescent="0.25">
      <c r="A2140" t="s">
        <v>1165</v>
      </c>
      <c r="B2140" t="s">
        <v>1166</v>
      </c>
      <c r="C2140" t="s">
        <v>1065</v>
      </c>
      <c r="D2140" t="s">
        <v>988</v>
      </c>
      <c r="E2140">
        <v>8653</v>
      </c>
      <c r="F2140" t="str">
        <f>IFERROR(INDEX(corres_pbs_variables!$A$1:$B$100,MATCH(tab_pbs[[#This Row],[libelle_produit]],corres_pbs_variables!$B$1:$B$100,0),1),"")</f>
        <v>sau_pdt</v>
      </c>
    </row>
    <row r="2141" spans="1:6" hidden="1" x14ac:dyDescent="0.25">
      <c r="A2141" t="s">
        <v>1165</v>
      </c>
      <c r="B2141" t="s">
        <v>1166</v>
      </c>
      <c r="C2141" t="s">
        <v>1065</v>
      </c>
      <c r="D2141" t="s">
        <v>989</v>
      </c>
      <c r="E2141">
        <v>10294</v>
      </c>
      <c r="F2141" t="str">
        <f>IFERROR(INDEX(corres_pbs_variables!$A$1:$B$100,MATCH(tab_pbs[[#This Row],[libelle_produit]],corres_pbs_variables!$B$1:$B$100,0),1),"")</f>
        <v>sau_pdt</v>
      </c>
    </row>
    <row r="2142" spans="1:6" hidden="1" x14ac:dyDescent="0.25">
      <c r="A2142" t="s">
        <v>1165</v>
      </c>
      <c r="B2142" t="s">
        <v>1166</v>
      </c>
      <c r="C2142" t="s">
        <v>1065</v>
      </c>
      <c r="D2142" t="s">
        <v>990</v>
      </c>
      <c r="E2142">
        <v>7092</v>
      </c>
      <c r="F2142" t="str">
        <f>IFERROR(INDEX(corres_pbs_variables!$A$1:$B$100,MATCH(tab_pbs[[#This Row],[libelle_produit]],corres_pbs_variables!$B$1:$B$100,0),1),"")</f>
        <v>sau_pdt</v>
      </c>
    </row>
    <row r="2143" spans="1:6" hidden="1" x14ac:dyDescent="0.25">
      <c r="A2143" t="s">
        <v>1165</v>
      </c>
      <c r="B2143" t="s">
        <v>1166</v>
      </c>
      <c r="C2143" t="s">
        <v>1065</v>
      </c>
      <c r="D2143" t="s">
        <v>991</v>
      </c>
      <c r="E2143">
        <v>6503</v>
      </c>
      <c r="F2143" t="str">
        <f>IFERROR(INDEX(corres_pbs_variables!$A$1:$B$100,MATCH(tab_pbs[[#This Row],[libelle_produit]],corres_pbs_variables!$B$1:$B$100,0),1),"")</f>
        <v>sau_pdt</v>
      </c>
    </row>
    <row r="2144" spans="1:6" hidden="1" x14ac:dyDescent="0.25">
      <c r="A2144" t="s">
        <v>1165</v>
      </c>
      <c r="B2144" t="s">
        <v>1166</v>
      </c>
      <c r="C2144" t="s">
        <v>1065</v>
      </c>
      <c r="D2144" t="s">
        <v>992</v>
      </c>
      <c r="E2144">
        <v>12700</v>
      </c>
      <c r="F2144" t="str">
        <f>IFERROR(INDEX(corres_pbs_variables!$A$1:$B$100,MATCH(tab_pbs[[#This Row],[libelle_produit]],corres_pbs_variables!$B$1:$B$100,0),1),"")</f>
        <v>sau_pdt</v>
      </c>
    </row>
    <row r="2145" spans="1:6" hidden="1" x14ac:dyDescent="0.25">
      <c r="A2145" t="s">
        <v>1165</v>
      </c>
      <c r="B2145" t="s">
        <v>1166</v>
      </c>
      <c r="C2145" t="s">
        <v>1065</v>
      </c>
      <c r="D2145" t="s">
        <v>993</v>
      </c>
      <c r="E2145">
        <v>8900</v>
      </c>
      <c r="F2145" t="str">
        <f>IFERROR(INDEX(corres_pbs_variables!$A$1:$B$100,MATCH(tab_pbs[[#This Row],[libelle_produit]],corres_pbs_variables!$B$1:$B$100,0),1),"")</f>
        <v>sau_pdt</v>
      </c>
    </row>
    <row r="2146" spans="1:6" hidden="1" x14ac:dyDescent="0.25">
      <c r="A2146" t="s">
        <v>1165</v>
      </c>
      <c r="B2146" t="s">
        <v>1166</v>
      </c>
      <c r="C2146" t="s">
        <v>1065</v>
      </c>
      <c r="D2146" t="s">
        <v>994</v>
      </c>
      <c r="E2146">
        <v>11937</v>
      </c>
      <c r="F2146" t="str">
        <f>IFERROR(INDEX(corres_pbs_variables!$A$1:$B$100,MATCH(tab_pbs[[#This Row],[libelle_produit]],corres_pbs_variables!$B$1:$B$100,0),1),"")</f>
        <v>sau_pdt</v>
      </c>
    </row>
    <row r="2147" spans="1:6" hidden="1" x14ac:dyDescent="0.25">
      <c r="A2147" t="s">
        <v>1165</v>
      </c>
      <c r="B2147" t="s">
        <v>1166</v>
      </c>
      <c r="C2147" t="s">
        <v>1065</v>
      </c>
      <c r="D2147" t="s">
        <v>995</v>
      </c>
      <c r="E2147">
        <v>9790</v>
      </c>
      <c r="F2147" t="str">
        <f>IFERROR(INDEX(corres_pbs_variables!$A$1:$B$100,MATCH(tab_pbs[[#This Row],[libelle_produit]],corres_pbs_variables!$B$1:$B$100,0),1),"")</f>
        <v>sau_pdt</v>
      </c>
    </row>
    <row r="2148" spans="1:6" hidden="1" x14ac:dyDescent="0.25">
      <c r="A2148" t="s">
        <v>1165</v>
      </c>
      <c r="B2148" t="s">
        <v>1166</v>
      </c>
      <c r="C2148" t="s">
        <v>1065</v>
      </c>
      <c r="D2148" t="s">
        <v>996</v>
      </c>
      <c r="E2148">
        <v>9832</v>
      </c>
      <c r="F2148" t="str">
        <f>IFERROR(INDEX(corres_pbs_variables!$A$1:$B$100,MATCH(tab_pbs[[#This Row],[libelle_produit]],corres_pbs_variables!$B$1:$B$100,0),1),"")</f>
        <v>sau_pdt</v>
      </c>
    </row>
    <row r="2149" spans="1:6" hidden="1" x14ac:dyDescent="0.25">
      <c r="A2149" t="s">
        <v>1165</v>
      </c>
      <c r="B2149" t="s">
        <v>1166</v>
      </c>
      <c r="C2149" t="s">
        <v>1065</v>
      </c>
      <c r="D2149" t="s">
        <v>997</v>
      </c>
      <c r="E2149">
        <v>15741</v>
      </c>
      <c r="F2149" t="str">
        <f>IFERROR(INDEX(corres_pbs_variables!$A$1:$B$100,MATCH(tab_pbs[[#This Row],[libelle_produit]],corres_pbs_variables!$B$1:$B$100,0),1),"")</f>
        <v>sau_pdt</v>
      </c>
    </row>
    <row r="2150" spans="1:6" hidden="1" x14ac:dyDescent="0.25">
      <c r="A2150" t="s">
        <v>1165</v>
      </c>
      <c r="B2150" t="s">
        <v>1166</v>
      </c>
      <c r="C2150" t="s">
        <v>1065</v>
      </c>
      <c r="D2150" t="s">
        <v>998</v>
      </c>
      <c r="E2150">
        <v>12693</v>
      </c>
      <c r="F2150" t="str">
        <f>IFERROR(INDEX(corres_pbs_variables!$A$1:$B$100,MATCH(tab_pbs[[#This Row],[libelle_produit]],corres_pbs_variables!$B$1:$B$100,0),1),"")</f>
        <v>sau_pdt</v>
      </c>
    </row>
    <row r="2151" spans="1:6" hidden="1" x14ac:dyDescent="0.25">
      <c r="A2151" t="s">
        <v>1165</v>
      </c>
      <c r="B2151" t="s">
        <v>1166</v>
      </c>
      <c r="C2151" t="s">
        <v>1065</v>
      </c>
      <c r="D2151" t="s">
        <v>999</v>
      </c>
      <c r="E2151">
        <v>9304</v>
      </c>
      <c r="F2151" t="str">
        <f>IFERROR(INDEX(corres_pbs_variables!$A$1:$B$100,MATCH(tab_pbs[[#This Row],[libelle_produit]],corres_pbs_variables!$B$1:$B$100,0),1),"")</f>
        <v>sau_pdt</v>
      </c>
    </row>
    <row r="2152" spans="1:6" hidden="1" x14ac:dyDescent="0.25">
      <c r="A2152" t="s">
        <v>1165</v>
      </c>
      <c r="B2152" t="s">
        <v>1166</v>
      </c>
      <c r="C2152" t="s">
        <v>1065</v>
      </c>
      <c r="D2152" t="s">
        <v>1000</v>
      </c>
      <c r="E2152">
        <v>10762</v>
      </c>
      <c r="F2152" t="str">
        <f>IFERROR(INDEX(corres_pbs_variables!$A$1:$B$100,MATCH(tab_pbs[[#This Row],[libelle_produit]],corres_pbs_variables!$B$1:$B$100,0),1),"")</f>
        <v>sau_pdt</v>
      </c>
    </row>
    <row r="2153" spans="1:6" hidden="1" x14ac:dyDescent="0.25">
      <c r="A2153" t="s">
        <v>1165</v>
      </c>
      <c r="B2153" t="s">
        <v>1166</v>
      </c>
      <c r="C2153" t="s">
        <v>1065</v>
      </c>
      <c r="D2153" t="s">
        <v>20</v>
      </c>
      <c r="E2153">
        <v>11337</v>
      </c>
      <c r="F2153" t="str">
        <f>IFERROR(INDEX(corres_pbs_variables!$A$1:$B$100,MATCH(tab_pbs[[#This Row],[libelle_produit]],corres_pbs_variables!$B$1:$B$100,0),1),"")</f>
        <v>sau_pdt</v>
      </c>
    </row>
    <row r="2154" spans="1:6" hidden="1" x14ac:dyDescent="0.25">
      <c r="A2154" t="s">
        <v>1165</v>
      </c>
      <c r="B2154" t="s">
        <v>1166</v>
      </c>
      <c r="C2154" t="s">
        <v>1065</v>
      </c>
      <c r="D2154" t="s">
        <v>1001</v>
      </c>
      <c r="E2154">
        <v>16143</v>
      </c>
      <c r="F2154" t="str">
        <f>IFERROR(INDEX(corres_pbs_variables!$A$1:$B$100,MATCH(tab_pbs[[#This Row],[libelle_produit]],corres_pbs_variables!$B$1:$B$100,0),1),"")</f>
        <v>sau_pdt</v>
      </c>
    </row>
    <row r="2155" spans="1:6" hidden="1" x14ac:dyDescent="0.25">
      <c r="A2155" t="s">
        <v>1165</v>
      </c>
      <c r="B2155" t="s">
        <v>1166</v>
      </c>
      <c r="C2155" t="s">
        <v>1065</v>
      </c>
      <c r="D2155" t="s">
        <v>1002</v>
      </c>
      <c r="E2155">
        <v>16143</v>
      </c>
      <c r="F2155" t="str">
        <f>IFERROR(INDEX(corres_pbs_variables!$A$1:$B$100,MATCH(tab_pbs[[#This Row],[libelle_produit]],corres_pbs_variables!$B$1:$B$100,0),1),"")</f>
        <v>sau_pdt</v>
      </c>
    </row>
    <row r="2156" spans="1:6" hidden="1" x14ac:dyDescent="0.25">
      <c r="A2156" t="s">
        <v>1165</v>
      </c>
      <c r="B2156" t="s">
        <v>1166</v>
      </c>
      <c r="C2156" t="s">
        <v>1065</v>
      </c>
      <c r="D2156" t="s">
        <v>1003</v>
      </c>
      <c r="E2156">
        <v>16143</v>
      </c>
      <c r="F2156" t="str">
        <f>IFERROR(INDEX(corres_pbs_variables!$A$1:$B$100,MATCH(tab_pbs[[#This Row],[libelle_produit]],corres_pbs_variables!$B$1:$B$100,0),1),"")</f>
        <v>sau_pdt</v>
      </c>
    </row>
    <row r="2157" spans="1:6" hidden="1" x14ac:dyDescent="0.25">
      <c r="A2157" t="s">
        <v>1165</v>
      </c>
      <c r="B2157" t="s">
        <v>1166</v>
      </c>
      <c r="C2157" t="s">
        <v>1065</v>
      </c>
      <c r="D2157" t="s">
        <v>1004</v>
      </c>
      <c r="E2157">
        <v>10528</v>
      </c>
      <c r="F2157" t="str">
        <f>IFERROR(INDEX(corres_pbs_variables!$A$1:$B$100,MATCH(tab_pbs[[#This Row],[libelle_produit]],corres_pbs_variables!$B$1:$B$100,0),1),"")</f>
        <v>sau_pdt</v>
      </c>
    </row>
    <row r="2158" spans="1:6" hidden="1" x14ac:dyDescent="0.25">
      <c r="A2158" t="s">
        <v>1165</v>
      </c>
      <c r="B2158" t="s">
        <v>1166</v>
      </c>
      <c r="C2158" t="s">
        <v>1065</v>
      </c>
      <c r="D2158" t="s">
        <v>1005</v>
      </c>
      <c r="E2158">
        <v>5796</v>
      </c>
      <c r="F2158" t="str">
        <f>IFERROR(INDEX(corres_pbs_variables!$A$1:$B$100,MATCH(tab_pbs[[#This Row],[libelle_produit]],corres_pbs_variables!$B$1:$B$100,0),1),"")</f>
        <v>sau_pdt</v>
      </c>
    </row>
    <row r="2159" spans="1:6" hidden="1" x14ac:dyDescent="0.25">
      <c r="A2159" t="s">
        <v>1165</v>
      </c>
      <c r="B2159" t="s">
        <v>1166</v>
      </c>
      <c r="C2159" t="s">
        <v>1065</v>
      </c>
      <c r="D2159" t="s">
        <v>1006</v>
      </c>
      <c r="E2159">
        <v>14675</v>
      </c>
      <c r="F2159" t="str">
        <f>IFERROR(INDEX(corres_pbs_variables!$A$1:$B$100,MATCH(tab_pbs[[#This Row],[libelle_produit]],corres_pbs_variables!$B$1:$B$100,0),1),"")</f>
        <v>sau_pdt</v>
      </c>
    </row>
    <row r="2160" spans="1:6" hidden="1" x14ac:dyDescent="0.25">
      <c r="A2160" t="s">
        <v>1165</v>
      </c>
      <c r="B2160" t="s">
        <v>1166</v>
      </c>
      <c r="C2160" t="s">
        <v>1065</v>
      </c>
      <c r="D2160" t="s">
        <v>1007</v>
      </c>
      <c r="E2160">
        <v>9643</v>
      </c>
      <c r="F2160" t="str">
        <f>IFERROR(INDEX(corres_pbs_variables!$A$1:$B$100,MATCH(tab_pbs[[#This Row],[libelle_produit]],corres_pbs_variables!$B$1:$B$100,0),1),"")</f>
        <v>sau_pdt</v>
      </c>
    </row>
    <row r="2161" spans="1:6" hidden="1" x14ac:dyDescent="0.25">
      <c r="A2161" t="s">
        <v>1165</v>
      </c>
      <c r="B2161" t="s">
        <v>1166</v>
      </c>
      <c r="C2161" t="s">
        <v>1065</v>
      </c>
      <c r="D2161" t="s">
        <v>1008</v>
      </c>
      <c r="E2161">
        <v>8497</v>
      </c>
      <c r="F2161" t="str">
        <f>IFERROR(INDEX(corres_pbs_variables!$A$1:$B$100,MATCH(tab_pbs[[#This Row],[libelle_produit]],corres_pbs_variables!$B$1:$B$100,0),1),"")</f>
        <v>sau_pdt</v>
      </c>
    </row>
    <row r="2162" spans="1:6" hidden="1" x14ac:dyDescent="0.25">
      <c r="A2162" t="s">
        <v>1167</v>
      </c>
      <c r="B2162" t="s">
        <v>1168</v>
      </c>
      <c r="C2162" t="s">
        <v>1065</v>
      </c>
      <c r="D2162" t="s">
        <v>983</v>
      </c>
      <c r="E2162">
        <v>2106</v>
      </c>
      <c r="F2162" t="str">
        <f>IFERROR(INDEX(corres_pbs_variables!$A$1:$B$100,MATCH(tab_pbs[[#This Row],[libelle_produit]],corres_pbs_variables!$B$1:$B$100,0),1),"")</f>
        <v>sau_betteraves_pg</v>
      </c>
    </row>
    <row r="2163" spans="1:6" hidden="1" x14ac:dyDescent="0.25">
      <c r="A2163" t="s">
        <v>1167</v>
      </c>
      <c r="B2163" t="s">
        <v>1168</v>
      </c>
      <c r="C2163" t="s">
        <v>1065</v>
      </c>
      <c r="D2163" t="s">
        <v>984</v>
      </c>
      <c r="E2163">
        <v>2165</v>
      </c>
      <c r="F2163" t="str">
        <f>IFERROR(INDEX(corres_pbs_variables!$A$1:$B$100,MATCH(tab_pbs[[#This Row],[libelle_produit]],corres_pbs_variables!$B$1:$B$100,0),1),"")</f>
        <v>sau_betteraves_pg</v>
      </c>
    </row>
    <row r="2164" spans="1:6" hidden="1" x14ac:dyDescent="0.25">
      <c r="A2164" t="s">
        <v>1167</v>
      </c>
      <c r="B2164" s="47" t="s">
        <v>1168</v>
      </c>
      <c r="C2164" t="s">
        <v>1065</v>
      </c>
      <c r="D2164" t="s">
        <v>985</v>
      </c>
      <c r="E2164">
        <v>2092</v>
      </c>
      <c r="F2164" t="str">
        <f>IFERROR(INDEX(corres_pbs_variables!$A$1:$B$100,MATCH(tab_pbs[[#This Row],[libelle_produit]],corres_pbs_variables!$B$1:$B$100,0),1),"")</f>
        <v>sau_betteraves_pg</v>
      </c>
    </row>
    <row r="2165" spans="1:6" hidden="1" x14ac:dyDescent="0.25">
      <c r="A2165" t="s">
        <v>1167</v>
      </c>
      <c r="B2165" t="s">
        <v>1168</v>
      </c>
      <c r="C2165" t="s">
        <v>1065</v>
      </c>
      <c r="D2165" t="s">
        <v>986</v>
      </c>
      <c r="E2165">
        <v>2291</v>
      </c>
      <c r="F2165" t="str">
        <f>IFERROR(INDEX(corres_pbs_variables!$A$1:$B$100,MATCH(tab_pbs[[#This Row],[libelle_produit]],corres_pbs_variables!$B$1:$B$100,0),1),"")</f>
        <v>sau_betteraves_pg</v>
      </c>
    </row>
    <row r="2166" spans="1:6" hidden="1" x14ac:dyDescent="0.25">
      <c r="A2166" t="s">
        <v>1167</v>
      </c>
      <c r="B2166" t="s">
        <v>1168</v>
      </c>
      <c r="C2166" t="s">
        <v>1065</v>
      </c>
      <c r="D2166" t="s">
        <v>987</v>
      </c>
      <c r="E2166">
        <v>2187</v>
      </c>
      <c r="F2166" t="str">
        <f>IFERROR(INDEX(corres_pbs_variables!$A$1:$B$100,MATCH(tab_pbs[[#This Row],[libelle_produit]],corres_pbs_variables!$B$1:$B$100,0),1),"")</f>
        <v>sau_betteraves_pg</v>
      </c>
    </row>
    <row r="2167" spans="1:6" hidden="1" x14ac:dyDescent="0.25">
      <c r="A2167" t="s">
        <v>1167</v>
      </c>
      <c r="B2167" t="s">
        <v>1168</v>
      </c>
      <c r="C2167" t="s">
        <v>1065</v>
      </c>
      <c r="D2167" t="s">
        <v>988</v>
      </c>
      <c r="E2167">
        <v>2103</v>
      </c>
      <c r="F2167" t="str">
        <f>IFERROR(INDEX(corres_pbs_variables!$A$1:$B$100,MATCH(tab_pbs[[#This Row],[libelle_produit]],corres_pbs_variables!$B$1:$B$100,0),1),"")</f>
        <v>sau_betteraves_pg</v>
      </c>
    </row>
    <row r="2168" spans="1:6" hidden="1" x14ac:dyDescent="0.25">
      <c r="A2168" t="s">
        <v>1167</v>
      </c>
      <c r="B2168" t="s">
        <v>1168</v>
      </c>
      <c r="C2168" t="s">
        <v>1065</v>
      </c>
      <c r="D2168" t="s">
        <v>989</v>
      </c>
      <c r="E2168">
        <v>1802</v>
      </c>
      <c r="F2168" t="str">
        <f>IFERROR(INDEX(corres_pbs_variables!$A$1:$B$100,MATCH(tab_pbs[[#This Row],[libelle_produit]],corres_pbs_variables!$B$1:$B$100,0),1),"")</f>
        <v>sau_betteraves_pg</v>
      </c>
    </row>
    <row r="2169" spans="1:6" hidden="1" x14ac:dyDescent="0.25">
      <c r="A2169" t="s">
        <v>1167</v>
      </c>
      <c r="B2169" t="s">
        <v>1168</v>
      </c>
      <c r="C2169" t="s">
        <v>1065</v>
      </c>
      <c r="D2169" t="s">
        <v>990</v>
      </c>
      <c r="E2169">
        <v>2292</v>
      </c>
      <c r="F2169" t="str">
        <f>IFERROR(INDEX(corres_pbs_variables!$A$1:$B$100,MATCH(tab_pbs[[#This Row],[libelle_produit]],corres_pbs_variables!$B$1:$B$100,0),1),"")</f>
        <v>sau_betteraves_pg</v>
      </c>
    </row>
    <row r="2170" spans="1:6" hidden="1" x14ac:dyDescent="0.25">
      <c r="A2170" t="s">
        <v>1167</v>
      </c>
      <c r="B2170" t="s">
        <v>1168</v>
      </c>
      <c r="C2170" t="s">
        <v>1065</v>
      </c>
      <c r="D2170" t="s">
        <v>991</v>
      </c>
      <c r="E2170">
        <v>1877</v>
      </c>
      <c r="F2170" t="str">
        <f>IFERROR(INDEX(corres_pbs_variables!$A$1:$B$100,MATCH(tab_pbs[[#This Row],[libelle_produit]],corres_pbs_variables!$B$1:$B$100,0),1),"")</f>
        <v>sau_betteraves_pg</v>
      </c>
    </row>
    <row r="2171" spans="1:6" hidden="1" x14ac:dyDescent="0.25">
      <c r="A2171" t="s">
        <v>1167</v>
      </c>
      <c r="B2171" t="s">
        <v>1168</v>
      </c>
      <c r="C2171" t="s">
        <v>1065</v>
      </c>
      <c r="D2171" t="s">
        <v>992</v>
      </c>
      <c r="E2171">
        <v>2226</v>
      </c>
      <c r="F2171" t="str">
        <f>IFERROR(INDEX(corres_pbs_variables!$A$1:$B$100,MATCH(tab_pbs[[#This Row],[libelle_produit]],corres_pbs_variables!$B$1:$B$100,0),1),"")</f>
        <v>sau_betteraves_pg</v>
      </c>
    </row>
    <row r="2172" spans="1:6" hidden="1" x14ac:dyDescent="0.25">
      <c r="A2172" t="s">
        <v>1167</v>
      </c>
      <c r="B2172" t="s">
        <v>1168</v>
      </c>
      <c r="C2172" t="s">
        <v>1065</v>
      </c>
      <c r="D2172" t="s">
        <v>993</v>
      </c>
      <c r="E2172">
        <v>2154</v>
      </c>
      <c r="F2172" t="str">
        <f>IFERROR(INDEX(corres_pbs_variables!$A$1:$B$100,MATCH(tab_pbs[[#This Row],[libelle_produit]],corres_pbs_variables!$B$1:$B$100,0),1),"")</f>
        <v>sau_betteraves_pg</v>
      </c>
    </row>
    <row r="2173" spans="1:6" hidden="1" x14ac:dyDescent="0.25">
      <c r="A2173" t="s">
        <v>1167</v>
      </c>
      <c r="B2173" t="s">
        <v>1168</v>
      </c>
      <c r="C2173" t="s">
        <v>1065</v>
      </c>
      <c r="D2173" t="s">
        <v>994</v>
      </c>
      <c r="E2173">
        <v>1950</v>
      </c>
      <c r="F2173" t="str">
        <f>IFERROR(INDEX(corres_pbs_variables!$A$1:$B$100,MATCH(tab_pbs[[#This Row],[libelle_produit]],corres_pbs_variables!$B$1:$B$100,0),1),"")</f>
        <v>sau_betteraves_pg</v>
      </c>
    </row>
    <row r="2174" spans="1:6" hidden="1" x14ac:dyDescent="0.25">
      <c r="A2174" t="s">
        <v>1167</v>
      </c>
      <c r="B2174" t="s">
        <v>1168</v>
      </c>
      <c r="C2174" t="s">
        <v>1065</v>
      </c>
      <c r="D2174" t="s">
        <v>995</v>
      </c>
      <c r="E2174">
        <v>1838</v>
      </c>
      <c r="F2174" t="str">
        <f>IFERROR(INDEX(corres_pbs_variables!$A$1:$B$100,MATCH(tab_pbs[[#This Row],[libelle_produit]],corres_pbs_variables!$B$1:$B$100,0),1),"")</f>
        <v>sau_betteraves_pg</v>
      </c>
    </row>
    <row r="2175" spans="1:6" hidden="1" x14ac:dyDescent="0.25">
      <c r="A2175" t="s">
        <v>1167</v>
      </c>
      <c r="B2175" t="s">
        <v>1168</v>
      </c>
      <c r="C2175" t="s">
        <v>1065</v>
      </c>
      <c r="D2175" t="s">
        <v>996</v>
      </c>
      <c r="E2175">
        <v>2154</v>
      </c>
      <c r="F2175" t="str">
        <f>IFERROR(INDEX(corres_pbs_variables!$A$1:$B$100,MATCH(tab_pbs[[#This Row],[libelle_produit]],corres_pbs_variables!$B$1:$B$100,0),1),"")</f>
        <v>sau_betteraves_pg</v>
      </c>
    </row>
    <row r="2176" spans="1:6" hidden="1" x14ac:dyDescent="0.25">
      <c r="A2176" t="s">
        <v>1167</v>
      </c>
      <c r="B2176" t="s">
        <v>1168</v>
      </c>
      <c r="C2176" t="s">
        <v>1065</v>
      </c>
      <c r="D2176" t="s">
        <v>997</v>
      </c>
      <c r="E2176">
        <v>2030</v>
      </c>
      <c r="F2176" t="str">
        <f>IFERROR(INDEX(corres_pbs_variables!$A$1:$B$100,MATCH(tab_pbs[[#This Row],[libelle_produit]],corres_pbs_variables!$B$1:$B$100,0),1),"")</f>
        <v>sau_betteraves_pg</v>
      </c>
    </row>
    <row r="2177" spans="1:6" hidden="1" x14ac:dyDescent="0.25">
      <c r="A2177" t="s">
        <v>1167</v>
      </c>
      <c r="B2177" t="s">
        <v>1168</v>
      </c>
      <c r="C2177" t="s">
        <v>1065</v>
      </c>
      <c r="D2177" t="s">
        <v>998</v>
      </c>
      <c r="E2177">
        <v>2154</v>
      </c>
      <c r="F2177" t="str">
        <f>IFERROR(INDEX(corres_pbs_variables!$A$1:$B$100,MATCH(tab_pbs[[#This Row],[libelle_produit]],corres_pbs_variables!$B$1:$B$100,0),1),"")</f>
        <v>sau_betteraves_pg</v>
      </c>
    </row>
    <row r="2178" spans="1:6" hidden="1" x14ac:dyDescent="0.25">
      <c r="A2178" t="s">
        <v>1167</v>
      </c>
      <c r="B2178" t="s">
        <v>1168</v>
      </c>
      <c r="C2178" t="s">
        <v>1065</v>
      </c>
      <c r="D2178" t="s">
        <v>999</v>
      </c>
      <c r="E2178">
        <v>2154</v>
      </c>
      <c r="F2178" t="str">
        <f>IFERROR(INDEX(corres_pbs_variables!$A$1:$B$100,MATCH(tab_pbs[[#This Row],[libelle_produit]],corres_pbs_variables!$B$1:$B$100,0),1),"")</f>
        <v>sau_betteraves_pg</v>
      </c>
    </row>
    <row r="2179" spans="1:6" hidden="1" x14ac:dyDescent="0.25">
      <c r="A2179" t="s">
        <v>1167</v>
      </c>
      <c r="B2179" t="s">
        <v>1168</v>
      </c>
      <c r="C2179" t="s">
        <v>1065</v>
      </c>
      <c r="D2179" t="s">
        <v>1000</v>
      </c>
      <c r="E2179">
        <v>2154</v>
      </c>
      <c r="F2179" t="str">
        <f>IFERROR(INDEX(corres_pbs_variables!$A$1:$B$100,MATCH(tab_pbs[[#This Row],[libelle_produit]],corres_pbs_variables!$B$1:$B$100,0),1),"")</f>
        <v>sau_betteraves_pg</v>
      </c>
    </row>
    <row r="2180" spans="1:6" hidden="1" x14ac:dyDescent="0.25">
      <c r="A2180" t="s">
        <v>1167</v>
      </c>
      <c r="B2180" t="s">
        <v>1168</v>
      </c>
      <c r="C2180" t="s">
        <v>1065</v>
      </c>
      <c r="D2180" t="s">
        <v>20</v>
      </c>
      <c r="E2180">
        <v>1755</v>
      </c>
      <c r="F2180" t="str">
        <f>IFERROR(INDEX(corres_pbs_variables!$A$1:$B$100,MATCH(tab_pbs[[#This Row],[libelle_produit]],corres_pbs_variables!$B$1:$B$100,0),1),"")</f>
        <v>sau_betteraves_pg</v>
      </c>
    </row>
    <row r="2181" spans="1:6" hidden="1" x14ac:dyDescent="0.25">
      <c r="A2181" t="s">
        <v>1167</v>
      </c>
      <c r="B2181" t="s">
        <v>1168</v>
      </c>
      <c r="C2181" t="s">
        <v>1065</v>
      </c>
      <c r="D2181" t="s">
        <v>1001</v>
      </c>
      <c r="E2181">
        <v>2154</v>
      </c>
      <c r="F2181" t="str">
        <f>IFERROR(INDEX(corres_pbs_variables!$A$1:$B$100,MATCH(tab_pbs[[#This Row],[libelle_produit]],corres_pbs_variables!$B$1:$B$100,0),1),"")</f>
        <v>sau_betteraves_pg</v>
      </c>
    </row>
    <row r="2182" spans="1:6" hidden="1" x14ac:dyDescent="0.25">
      <c r="A2182" t="s">
        <v>1167</v>
      </c>
      <c r="B2182" t="s">
        <v>1168</v>
      </c>
      <c r="C2182" t="s">
        <v>1065</v>
      </c>
      <c r="D2182" t="s">
        <v>1002</v>
      </c>
      <c r="E2182">
        <v>2154</v>
      </c>
      <c r="F2182" t="str">
        <f>IFERROR(INDEX(corres_pbs_variables!$A$1:$B$100,MATCH(tab_pbs[[#This Row],[libelle_produit]],corres_pbs_variables!$B$1:$B$100,0),1),"")</f>
        <v>sau_betteraves_pg</v>
      </c>
    </row>
    <row r="2183" spans="1:6" hidden="1" x14ac:dyDescent="0.25">
      <c r="A2183" t="s">
        <v>1167</v>
      </c>
      <c r="B2183" t="s">
        <v>1168</v>
      </c>
      <c r="C2183" t="s">
        <v>1065</v>
      </c>
      <c r="D2183" t="s">
        <v>1003</v>
      </c>
      <c r="E2183">
        <v>2154</v>
      </c>
      <c r="F2183" t="str">
        <f>IFERROR(INDEX(corres_pbs_variables!$A$1:$B$100,MATCH(tab_pbs[[#This Row],[libelle_produit]],corres_pbs_variables!$B$1:$B$100,0),1),"")</f>
        <v>sau_betteraves_pg</v>
      </c>
    </row>
    <row r="2184" spans="1:6" hidden="1" x14ac:dyDescent="0.25">
      <c r="A2184" t="s">
        <v>1167</v>
      </c>
      <c r="B2184" t="s">
        <v>1168</v>
      </c>
      <c r="C2184" t="s">
        <v>1065</v>
      </c>
      <c r="D2184" t="s">
        <v>1004</v>
      </c>
      <c r="E2184">
        <v>2154</v>
      </c>
      <c r="F2184" t="str">
        <f>IFERROR(INDEX(corres_pbs_variables!$A$1:$B$100,MATCH(tab_pbs[[#This Row],[libelle_produit]],corres_pbs_variables!$B$1:$B$100,0),1),"")</f>
        <v>sau_betteraves_pg</v>
      </c>
    </row>
    <row r="2185" spans="1:6" hidden="1" x14ac:dyDescent="0.25">
      <c r="A2185" t="s">
        <v>1167</v>
      </c>
      <c r="B2185" t="s">
        <v>1168</v>
      </c>
      <c r="C2185" t="s">
        <v>1065</v>
      </c>
      <c r="D2185" t="s">
        <v>1005</v>
      </c>
      <c r="E2185">
        <v>2154</v>
      </c>
      <c r="F2185" t="str">
        <f>IFERROR(INDEX(corres_pbs_variables!$A$1:$B$100,MATCH(tab_pbs[[#This Row],[libelle_produit]],corres_pbs_variables!$B$1:$B$100,0),1),"")</f>
        <v>sau_betteraves_pg</v>
      </c>
    </row>
    <row r="2186" spans="1:6" hidden="1" x14ac:dyDescent="0.25">
      <c r="A2186" t="s">
        <v>1167</v>
      </c>
      <c r="B2186" t="s">
        <v>1168</v>
      </c>
      <c r="C2186" t="s">
        <v>1065</v>
      </c>
      <c r="D2186" t="s">
        <v>1006</v>
      </c>
      <c r="E2186">
        <v>2154</v>
      </c>
      <c r="F2186" t="str">
        <f>IFERROR(INDEX(corres_pbs_variables!$A$1:$B$100,MATCH(tab_pbs[[#This Row],[libelle_produit]],corres_pbs_variables!$B$1:$B$100,0),1),"")</f>
        <v>sau_betteraves_pg</v>
      </c>
    </row>
    <row r="2187" spans="1:6" hidden="1" x14ac:dyDescent="0.25">
      <c r="A2187" t="s">
        <v>1167</v>
      </c>
      <c r="B2187" t="s">
        <v>1168</v>
      </c>
      <c r="C2187" t="s">
        <v>1065</v>
      </c>
      <c r="D2187" t="s">
        <v>1007</v>
      </c>
      <c r="E2187">
        <v>2154</v>
      </c>
      <c r="F2187" t="str">
        <f>IFERROR(INDEX(corres_pbs_variables!$A$1:$B$100,MATCH(tab_pbs[[#This Row],[libelle_produit]],corres_pbs_variables!$B$1:$B$100,0),1),"")</f>
        <v>sau_betteraves_pg</v>
      </c>
    </row>
    <row r="2188" spans="1:6" hidden="1" x14ac:dyDescent="0.25">
      <c r="A2188" t="s">
        <v>1167</v>
      </c>
      <c r="B2188" t="s">
        <v>1168</v>
      </c>
      <c r="C2188" t="s">
        <v>1065</v>
      </c>
      <c r="D2188" t="s">
        <v>1008</v>
      </c>
      <c r="E2188">
        <v>2154</v>
      </c>
      <c r="F2188" t="str">
        <f>IFERROR(INDEX(corres_pbs_variables!$A$1:$B$100,MATCH(tab_pbs[[#This Row],[libelle_produit]],corres_pbs_variables!$B$1:$B$100,0),1),"")</f>
        <v>sau_betteraves_pg</v>
      </c>
    </row>
    <row r="2189" spans="1:6" hidden="1" x14ac:dyDescent="0.25">
      <c r="A2189" t="s">
        <v>1169</v>
      </c>
      <c r="B2189" t="s">
        <v>1170</v>
      </c>
      <c r="C2189" t="s">
        <v>1065</v>
      </c>
      <c r="D2189" t="s">
        <v>983</v>
      </c>
      <c r="E2189">
        <v>248</v>
      </c>
      <c r="F2189" t="str">
        <f>IFERROR(INDEX(corres_pbs_variables!$A$1:$B$100,MATCH(tab_pbs[[#This Row],[libelle_produit]],corres_pbs_variables!$B$1:$B$100,0),1),"")</f>
        <v/>
      </c>
    </row>
    <row r="2190" spans="1:6" hidden="1" x14ac:dyDescent="0.25">
      <c r="A2190" t="s">
        <v>1169</v>
      </c>
      <c r="B2190" t="s">
        <v>1170</v>
      </c>
      <c r="C2190" t="s">
        <v>1065</v>
      </c>
      <c r="D2190" t="s">
        <v>984</v>
      </c>
      <c r="E2190">
        <v>248</v>
      </c>
      <c r="F2190" t="str">
        <f>IFERROR(INDEX(corres_pbs_variables!$A$1:$B$100,MATCH(tab_pbs[[#This Row],[libelle_produit]],corres_pbs_variables!$B$1:$B$100,0),1),"")</f>
        <v/>
      </c>
    </row>
    <row r="2191" spans="1:6" hidden="1" x14ac:dyDescent="0.25">
      <c r="A2191" t="s">
        <v>1169</v>
      </c>
      <c r="B2191" t="s">
        <v>1170</v>
      </c>
      <c r="C2191" t="s">
        <v>1065</v>
      </c>
      <c r="D2191" t="s">
        <v>985</v>
      </c>
      <c r="E2191">
        <v>248</v>
      </c>
      <c r="F2191" t="str">
        <f>IFERROR(INDEX(corres_pbs_variables!$A$1:$B$100,MATCH(tab_pbs[[#This Row],[libelle_produit]],corres_pbs_variables!$B$1:$B$100,0),1),"")</f>
        <v/>
      </c>
    </row>
    <row r="2192" spans="1:6" hidden="1" x14ac:dyDescent="0.25">
      <c r="A2192" t="s">
        <v>1169</v>
      </c>
      <c r="B2192" t="s">
        <v>1170</v>
      </c>
      <c r="C2192" t="s">
        <v>1065</v>
      </c>
      <c r="D2192" t="s">
        <v>986</v>
      </c>
      <c r="E2192">
        <v>248</v>
      </c>
      <c r="F2192" t="str">
        <f>IFERROR(INDEX(corres_pbs_variables!$A$1:$B$100,MATCH(tab_pbs[[#This Row],[libelle_produit]],corres_pbs_variables!$B$1:$B$100,0),1),"")</f>
        <v/>
      </c>
    </row>
    <row r="2193" spans="1:6" hidden="1" x14ac:dyDescent="0.25">
      <c r="A2193" t="s">
        <v>1169</v>
      </c>
      <c r="B2193" t="s">
        <v>1170</v>
      </c>
      <c r="C2193" t="s">
        <v>1065</v>
      </c>
      <c r="D2193" t="s">
        <v>987</v>
      </c>
      <c r="E2193">
        <v>248</v>
      </c>
      <c r="F2193" t="str">
        <f>IFERROR(INDEX(corres_pbs_variables!$A$1:$B$100,MATCH(tab_pbs[[#This Row],[libelle_produit]],corres_pbs_variables!$B$1:$B$100,0),1),"")</f>
        <v/>
      </c>
    </row>
    <row r="2194" spans="1:6" hidden="1" x14ac:dyDescent="0.25">
      <c r="A2194" t="s">
        <v>1169</v>
      </c>
      <c r="B2194" t="s">
        <v>1170</v>
      </c>
      <c r="C2194" t="s">
        <v>1065</v>
      </c>
      <c r="D2194" t="s">
        <v>988</v>
      </c>
      <c r="E2194">
        <v>248</v>
      </c>
      <c r="F2194" t="str">
        <f>IFERROR(INDEX(corres_pbs_variables!$A$1:$B$100,MATCH(tab_pbs[[#This Row],[libelle_produit]],corres_pbs_variables!$B$1:$B$100,0),1),"")</f>
        <v/>
      </c>
    </row>
    <row r="2195" spans="1:6" hidden="1" x14ac:dyDescent="0.25">
      <c r="A2195" t="s">
        <v>1169</v>
      </c>
      <c r="B2195" t="s">
        <v>1170</v>
      </c>
      <c r="C2195" t="s">
        <v>1065</v>
      </c>
      <c r="D2195" t="s">
        <v>989</v>
      </c>
      <c r="E2195">
        <v>248</v>
      </c>
      <c r="F2195" t="str">
        <f>IFERROR(INDEX(corres_pbs_variables!$A$1:$B$100,MATCH(tab_pbs[[#This Row],[libelle_produit]],corres_pbs_variables!$B$1:$B$100,0),1),"")</f>
        <v/>
      </c>
    </row>
    <row r="2196" spans="1:6" hidden="1" x14ac:dyDescent="0.25">
      <c r="A2196" t="s">
        <v>1169</v>
      </c>
      <c r="B2196" t="s">
        <v>1170</v>
      </c>
      <c r="C2196" t="s">
        <v>1065</v>
      </c>
      <c r="D2196" t="s">
        <v>990</v>
      </c>
      <c r="E2196">
        <v>248</v>
      </c>
      <c r="F2196" t="str">
        <f>IFERROR(INDEX(corres_pbs_variables!$A$1:$B$100,MATCH(tab_pbs[[#This Row],[libelle_produit]],corres_pbs_variables!$B$1:$B$100,0),1),"")</f>
        <v/>
      </c>
    </row>
    <row r="2197" spans="1:6" hidden="1" x14ac:dyDescent="0.25">
      <c r="A2197" t="s">
        <v>1169</v>
      </c>
      <c r="B2197" t="s">
        <v>1170</v>
      </c>
      <c r="C2197" t="s">
        <v>1065</v>
      </c>
      <c r="D2197" t="s">
        <v>991</v>
      </c>
      <c r="E2197">
        <v>248</v>
      </c>
      <c r="F2197" t="str">
        <f>IFERROR(INDEX(corres_pbs_variables!$A$1:$B$100,MATCH(tab_pbs[[#This Row],[libelle_produit]],corres_pbs_variables!$B$1:$B$100,0),1),"")</f>
        <v/>
      </c>
    </row>
    <row r="2198" spans="1:6" hidden="1" x14ac:dyDescent="0.25">
      <c r="A2198" t="s">
        <v>1169</v>
      </c>
      <c r="B2198" t="s">
        <v>1170</v>
      </c>
      <c r="C2198" t="s">
        <v>1065</v>
      </c>
      <c r="D2198" t="s">
        <v>992</v>
      </c>
      <c r="E2198">
        <v>248</v>
      </c>
      <c r="F2198" t="str">
        <f>IFERROR(INDEX(corres_pbs_variables!$A$1:$B$100,MATCH(tab_pbs[[#This Row],[libelle_produit]],corres_pbs_variables!$B$1:$B$100,0),1),"")</f>
        <v/>
      </c>
    </row>
    <row r="2199" spans="1:6" hidden="1" x14ac:dyDescent="0.25">
      <c r="A2199" t="s">
        <v>1169</v>
      </c>
      <c r="B2199" t="s">
        <v>1170</v>
      </c>
      <c r="C2199" t="s">
        <v>1065</v>
      </c>
      <c r="D2199" t="s">
        <v>993</v>
      </c>
      <c r="E2199">
        <v>248</v>
      </c>
      <c r="F2199" t="str">
        <f>IFERROR(INDEX(corres_pbs_variables!$A$1:$B$100,MATCH(tab_pbs[[#This Row],[libelle_produit]],corres_pbs_variables!$B$1:$B$100,0),1),"")</f>
        <v/>
      </c>
    </row>
    <row r="2200" spans="1:6" hidden="1" x14ac:dyDescent="0.25">
      <c r="A2200" t="s">
        <v>1169</v>
      </c>
      <c r="B2200" t="s">
        <v>1170</v>
      </c>
      <c r="C2200" t="s">
        <v>1065</v>
      </c>
      <c r="D2200" t="s">
        <v>994</v>
      </c>
      <c r="E2200">
        <v>248</v>
      </c>
      <c r="F2200" t="str">
        <f>IFERROR(INDEX(corres_pbs_variables!$A$1:$B$100,MATCH(tab_pbs[[#This Row],[libelle_produit]],corres_pbs_variables!$B$1:$B$100,0),1),"")</f>
        <v/>
      </c>
    </row>
    <row r="2201" spans="1:6" hidden="1" x14ac:dyDescent="0.25">
      <c r="A2201" t="s">
        <v>1169</v>
      </c>
      <c r="B2201" t="s">
        <v>1170</v>
      </c>
      <c r="C2201" t="s">
        <v>1065</v>
      </c>
      <c r="D2201" t="s">
        <v>995</v>
      </c>
      <c r="E2201">
        <v>248</v>
      </c>
      <c r="F2201" t="str">
        <f>IFERROR(INDEX(corres_pbs_variables!$A$1:$B$100,MATCH(tab_pbs[[#This Row],[libelle_produit]],corres_pbs_variables!$B$1:$B$100,0),1),"")</f>
        <v/>
      </c>
    </row>
    <row r="2202" spans="1:6" hidden="1" x14ac:dyDescent="0.25">
      <c r="A2202" t="s">
        <v>1169</v>
      </c>
      <c r="B2202" t="s">
        <v>1170</v>
      </c>
      <c r="C2202" t="s">
        <v>1065</v>
      </c>
      <c r="D2202" t="s">
        <v>996</v>
      </c>
      <c r="E2202">
        <v>248</v>
      </c>
      <c r="F2202" t="str">
        <f>IFERROR(INDEX(corres_pbs_variables!$A$1:$B$100,MATCH(tab_pbs[[#This Row],[libelle_produit]],corres_pbs_variables!$B$1:$B$100,0),1),"")</f>
        <v/>
      </c>
    </row>
    <row r="2203" spans="1:6" hidden="1" x14ac:dyDescent="0.25">
      <c r="A2203" t="s">
        <v>1169</v>
      </c>
      <c r="B2203" t="s">
        <v>1170</v>
      </c>
      <c r="C2203" t="s">
        <v>1065</v>
      </c>
      <c r="D2203" t="s">
        <v>997</v>
      </c>
      <c r="E2203">
        <v>248</v>
      </c>
      <c r="F2203" t="str">
        <f>IFERROR(INDEX(corres_pbs_variables!$A$1:$B$100,MATCH(tab_pbs[[#This Row],[libelle_produit]],corres_pbs_variables!$B$1:$B$100,0),1),"")</f>
        <v/>
      </c>
    </row>
    <row r="2204" spans="1:6" hidden="1" x14ac:dyDescent="0.25">
      <c r="A2204" t="s">
        <v>1169</v>
      </c>
      <c r="B2204" t="s">
        <v>1170</v>
      </c>
      <c r="C2204" t="s">
        <v>1065</v>
      </c>
      <c r="D2204" t="s">
        <v>998</v>
      </c>
      <c r="E2204">
        <v>248</v>
      </c>
      <c r="F2204" t="str">
        <f>IFERROR(INDEX(corres_pbs_variables!$A$1:$B$100,MATCH(tab_pbs[[#This Row],[libelle_produit]],corres_pbs_variables!$B$1:$B$100,0),1),"")</f>
        <v/>
      </c>
    </row>
    <row r="2205" spans="1:6" hidden="1" x14ac:dyDescent="0.25">
      <c r="A2205" t="s">
        <v>1169</v>
      </c>
      <c r="B2205" t="s">
        <v>1170</v>
      </c>
      <c r="C2205" t="s">
        <v>1065</v>
      </c>
      <c r="D2205" t="s">
        <v>999</v>
      </c>
      <c r="E2205">
        <v>248</v>
      </c>
      <c r="F2205" t="str">
        <f>IFERROR(INDEX(corres_pbs_variables!$A$1:$B$100,MATCH(tab_pbs[[#This Row],[libelle_produit]],corres_pbs_variables!$B$1:$B$100,0),1),"")</f>
        <v/>
      </c>
    </row>
    <row r="2206" spans="1:6" hidden="1" x14ac:dyDescent="0.25">
      <c r="A2206" t="s">
        <v>1169</v>
      </c>
      <c r="B2206" t="s">
        <v>1170</v>
      </c>
      <c r="C2206" t="s">
        <v>1065</v>
      </c>
      <c r="D2206" t="s">
        <v>1000</v>
      </c>
      <c r="E2206">
        <v>248</v>
      </c>
      <c r="F2206" t="str">
        <f>IFERROR(INDEX(corres_pbs_variables!$A$1:$B$100,MATCH(tab_pbs[[#This Row],[libelle_produit]],corres_pbs_variables!$B$1:$B$100,0),1),"")</f>
        <v/>
      </c>
    </row>
    <row r="2207" spans="1:6" hidden="1" x14ac:dyDescent="0.25">
      <c r="A2207" t="s">
        <v>1169</v>
      </c>
      <c r="B2207" t="s">
        <v>1170</v>
      </c>
      <c r="C2207" t="s">
        <v>1065</v>
      </c>
      <c r="D2207" t="s">
        <v>20</v>
      </c>
      <c r="E2207">
        <v>248</v>
      </c>
      <c r="F2207" t="str">
        <f>IFERROR(INDEX(corres_pbs_variables!$A$1:$B$100,MATCH(tab_pbs[[#This Row],[libelle_produit]],corres_pbs_variables!$B$1:$B$100,0),1),"")</f>
        <v/>
      </c>
    </row>
    <row r="2208" spans="1:6" hidden="1" x14ac:dyDescent="0.25">
      <c r="A2208" t="s">
        <v>1169</v>
      </c>
      <c r="B2208" t="s">
        <v>1170</v>
      </c>
      <c r="C2208" t="s">
        <v>1065</v>
      </c>
      <c r="D2208" t="s">
        <v>1001</v>
      </c>
      <c r="E2208">
        <v>248</v>
      </c>
      <c r="F2208" t="str">
        <f>IFERROR(INDEX(corres_pbs_variables!$A$1:$B$100,MATCH(tab_pbs[[#This Row],[libelle_produit]],corres_pbs_variables!$B$1:$B$100,0),1),"")</f>
        <v/>
      </c>
    </row>
    <row r="2209" spans="1:6" hidden="1" x14ac:dyDescent="0.25">
      <c r="A2209" t="s">
        <v>1169</v>
      </c>
      <c r="B2209" t="s">
        <v>1170</v>
      </c>
      <c r="C2209" t="s">
        <v>1065</v>
      </c>
      <c r="D2209" t="s">
        <v>1002</v>
      </c>
      <c r="E2209">
        <v>248</v>
      </c>
      <c r="F2209" t="str">
        <f>IFERROR(INDEX(corres_pbs_variables!$A$1:$B$100,MATCH(tab_pbs[[#This Row],[libelle_produit]],corres_pbs_variables!$B$1:$B$100,0),1),"")</f>
        <v/>
      </c>
    </row>
    <row r="2210" spans="1:6" hidden="1" x14ac:dyDescent="0.25">
      <c r="A2210" t="s">
        <v>1169</v>
      </c>
      <c r="B2210" t="s">
        <v>1170</v>
      </c>
      <c r="C2210" t="s">
        <v>1065</v>
      </c>
      <c r="D2210" t="s">
        <v>1003</v>
      </c>
      <c r="E2210">
        <v>248</v>
      </c>
      <c r="F2210" t="str">
        <f>IFERROR(INDEX(corres_pbs_variables!$A$1:$B$100,MATCH(tab_pbs[[#This Row],[libelle_produit]],corres_pbs_variables!$B$1:$B$100,0),1),"")</f>
        <v/>
      </c>
    </row>
    <row r="2211" spans="1:6" hidden="1" x14ac:dyDescent="0.25">
      <c r="A2211" t="s">
        <v>1169</v>
      </c>
      <c r="B2211" t="s">
        <v>1170</v>
      </c>
      <c r="C2211" t="s">
        <v>1065</v>
      </c>
      <c r="D2211" t="s">
        <v>1004</v>
      </c>
      <c r="E2211">
        <v>99</v>
      </c>
      <c r="F2211" t="str">
        <f>IFERROR(INDEX(corres_pbs_variables!$A$1:$B$100,MATCH(tab_pbs[[#This Row],[libelle_produit]],corres_pbs_variables!$B$1:$B$100,0),1),"")</f>
        <v/>
      </c>
    </row>
    <row r="2212" spans="1:6" hidden="1" x14ac:dyDescent="0.25">
      <c r="A2212" t="s">
        <v>1169</v>
      </c>
      <c r="B2212" t="s">
        <v>1170</v>
      </c>
      <c r="C2212" t="s">
        <v>1065</v>
      </c>
      <c r="D2212" t="s">
        <v>1005</v>
      </c>
      <c r="E2212">
        <v>99</v>
      </c>
      <c r="F2212" t="str">
        <f>IFERROR(INDEX(corres_pbs_variables!$A$1:$B$100,MATCH(tab_pbs[[#This Row],[libelle_produit]],corres_pbs_variables!$B$1:$B$100,0),1),"")</f>
        <v/>
      </c>
    </row>
    <row r="2213" spans="1:6" hidden="1" x14ac:dyDescent="0.25">
      <c r="A2213" t="s">
        <v>1169</v>
      </c>
      <c r="B2213" t="s">
        <v>1170</v>
      </c>
      <c r="C2213" t="s">
        <v>1065</v>
      </c>
      <c r="D2213" t="s">
        <v>1006</v>
      </c>
      <c r="E2213">
        <v>99</v>
      </c>
      <c r="F2213" t="str">
        <f>IFERROR(INDEX(corres_pbs_variables!$A$1:$B$100,MATCH(tab_pbs[[#This Row],[libelle_produit]],corres_pbs_variables!$B$1:$B$100,0),1),"")</f>
        <v/>
      </c>
    </row>
    <row r="2214" spans="1:6" hidden="1" x14ac:dyDescent="0.25">
      <c r="A2214" t="s">
        <v>1169</v>
      </c>
      <c r="B2214" t="s">
        <v>1170</v>
      </c>
      <c r="C2214" t="s">
        <v>1065</v>
      </c>
      <c r="D2214" t="s">
        <v>1007</v>
      </c>
      <c r="E2214">
        <v>99</v>
      </c>
      <c r="F2214" t="str">
        <f>IFERROR(INDEX(corres_pbs_variables!$A$1:$B$100,MATCH(tab_pbs[[#This Row],[libelle_produit]],corres_pbs_variables!$B$1:$B$100,0),1),"")</f>
        <v/>
      </c>
    </row>
    <row r="2215" spans="1:6" hidden="1" x14ac:dyDescent="0.25">
      <c r="A2215" t="s">
        <v>1169</v>
      </c>
      <c r="B2215" t="s">
        <v>1170</v>
      </c>
      <c r="C2215" t="s">
        <v>1065</v>
      </c>
      <c r="D2215" t="s">
        <v>1008</v>
      </c>
      <c r="E2215">
        <v>99</v>
      </c>
      <c r="F2215" t="str">
        <f>IFERROR(INDEX(corres_pbs_variables!$A$1:$B$100,MATCH(tab_pbs[[#This Row],[libelle_produit]],corres_pbs_variables!$B$1:$B$100,0),1),"")</f>
        <v/>
      </c>
    </row>
    <row r="2216" spans="1:6" hidden="1" x14ac:dyDescent="0.25">
      <c r="A2216" t="s">
        <v>1171</v>
      </c>
      <c r="B2216" t="s">
        <v>1172</v>
      </c>
      <c r="C2216" t="s">
        <v>1065</v>
      </c>
      <c r="D2216" t="s">
        <v>983</v>
      </c>
      <c r="E2216">
        <v>23250</v>
      </c>
      <c r="F2216" t="str">
        <f>IFERROR(INDEX(corres_pbs_variables!$A$1:$B$100,MATCH(tab_pbs[[#This Row],[libelle_produit]],corres_pbs_variables!$B$1:$B$100,0),1),"")</f>
        <v>sau_agrume</v>
      </c>
    </row>
    <row r="2217" spans="1:6" hidden="1" x14ac:dyDescent="0.25">
      <c r="A2217" t="s">
        <v>1171</v>
      </c>
      <c r="B2217" t="s">
        <v>1172</v>
      </c>
      <c r="C2217" t="s">
        <v>1065</v>
      </c>
      <c r="D2217" t="s">
        <v>984</v>
      </c>
      <c r="E2217">
        <v>23250</v>
      </c>
      <c r="F2217" t="str">
        <f>IFERROR(INDEX(corres_pbs_variables!$A$1:$B$100,MATCH(tab_pbs[[#This Row],[libelle_produit]],corres_pbs_variables!$B$1:$B$100,0),1),"")</f>
        <v>sau_agrume</v>
      </c>
    </row>
    <row r="2218" spans="1:6" hidden="1" x14ac:dyDescent="0.25">
      <c r="A2218" t="s">
        <v>1171</v>
      </c>
      <c r="B2218" t="s">
        <v>1172</v>
      </c>
      <c r="C2218" t="s">
        <v>1065</v>
      </c>
      <c r="D2218" t="s">
        <v>985</v>
      </c>
      <c r="E2218">
        <v>23250</v>
      </c>
      <c r="F2218" t="str">
        <f>IFERROR(INDEX(corres_pbs_variables!$A$1:$B$100,MATCH(tab_pbs[[#This Row],[libelle_produit]],corres_pbs_variables!$B$1:$B$100,0),1),"")</f>
        <v>sau_agrume</v>
      </c>
    </row>
    <row r="2219" spans="1:6" hidden="1" x14ac:dyDescent="0.25">
      <c r="A2219" t="s">
        <v>1171</v>
      </c>
      <c r="B2219" t="s">
        <v>1172</v>
      </c>
      <c r="C2219" t="s">
        <v>1065</v>
      </c>
      <c r="D2219" t="s">
        <v>986</v>
      </c>
      <c r="E2219">
        <v>23250</v>
      </c>
      <c r="F2219" t="str">
        <f>IFERROR(INDEX(corres_pbs_variables!$A$1:$B$100,MATCH(tab_pbs[[#This Row],[libelle_produit]],corres_pbs_variables!$B$1:$B$100,0),1),"")</f>
        <v>sau_agrume</v>
      </c>
    </row>
    <row r="2220" spans="1:6" hidden="1" x14ac:dyDescent="0.25">
      <c r="A2220" t="s">
        <v>1171</v>
      </c>
      <c r="B2220" t="s">
        <v>1172</v>
      </c>
      <c r="C2220" t="s">
        <v>1065</v>
      </c>
      <c r="D2220" t="s">
        <v>987</v>
      </c>
      <c r="E2220">
        <v>23250</v>
      </c>
      <c r="F2220" t="str">
        <f>IFERROR(INDEX(corres_pbs_variables!$A$1:$B$100,MATCH(tab_pbs[[#This Row],[libelle_produit]],corres_pbs_variables!$B$1:$B$100,0),1),"")</f>
        <v>sau_agrume</v>
      </c>
    </row>
    <row r="2221" spans="1:6" hidden="1" x14ac:dyDescent="0.25">
      <c r="A2221" t="s">
        <v>1171</v>
      </c>
      <c r="B2221" t="s">
        <v>1172</v>
      </c>
      <c r="C2221" t="s">
        <v>1065</v>
      </c>
      <c r="D2221" t="s">
        <v>988</v>
      </c>
      <c r="E2221">
        <v>23250</v>
      </c>
      <c r="F2221" t="str">
        <f>IFERROR(INDEX(corres_pbs_variables!$A$1:$B$100,MATCH(tab_pbs[[#This Row],[libelle_produit]],corres_pbs_variables!$B$1:$B$100,0),1),"")</f>
        <v>sau_agrume</v>
      </c>
    </row>
    <row r="2222" spans="1:6" hidden="1" x14ac:dyDescent="0.25">
      <c r="A2222" t="s">
        <v>1171</v>
      </c>
      <c r="B2222" t="s">
        <v>1172</v>
      </c>
      <c r="C2222" t="s">
        <v>1065</v>
      </c>
      <c r="D2222" t="s">
        <v>989</v>
      </c>
      <c r="E2222">
        <v>23250</v>
      </c>
      <c r="F2222" t="str">
        <f>IFERROR(INDEX(corres_pbs_variables!$A$1:$B$100,MATCH(tab_pbs[[#This Row],[libelle_produit]],corres_pbs_variables!$B$1:$B$100,0),1),"")</f>
        <v>sau_agrume</v>
      </c>
    </row>
    <row r="2223" spans="1:6" hidden="1" x14ac:dyDescent="0.25">
      <c r="A2223" t="s">
        <v>1171</v>
      </c>
      <c r="B2223" t="s">
        <v>1172</v>
      </c>
      <c r="C2223" t="s">
        <v>1065</v>
      </c>
      <c r="D2223" t="s">
        <v>990</v>
      </c>
      <c r="E2223">
        <v>23250</v>
      </c>
      <c r="F2223" t="str">
        <f>IFERROR(INDEX(corres_pbs_variables!$A$1:$B$100,MATCH(tab_pbs[[#This Row],[libelle_produit]],corres_pbs_variables!$B$1:$B$100,0),1),"")</f>
        <v>sau_agrume</v>
      </c>
    </row>
    <row r="2224" spans="1:6" hidden="1" x14ac:dyDescent="0.25">
      <c r="A2224" t="s">
        <v>1171</v>
      </c>
      <c r="B2224" t="s">
        <v>1172</v>
      </c>
      <c r="C2224" t="s">
        <v>1065</v>
      </c>
      <c r="D2224" t="s">
        <v>991</v>
      </c>
      <c r="E2224">
        <v>23250</v>
      </c>
      <c r="F2224" t="str">
        <f>IFERROR(INDEX(corres_pbs_variables!$A$1:$B$100,MATCH(tab_pbs[[#This Row],[libelle_produit]],corres_pbs_variables!$B$1:$B$100,0),1),"")</f>
        <v>sau_agrume</v>
      </c>
    </row>
    <row r="2225" spans="1:6" hidden="1" x14ac:dyDescent="0.25">
      <c r="A2225" t="s">
        <v>1171</v>
      </c>
      <c r="B2225" t="s">
        <v>1172</v>
      </c>
      <c r="C2225" t="s">
        <v>1065</v>
      </c>
      <c r="D2225" t="s">
        <v>992</v>
      </c>
      <c r="E2225">
        <v>23250</v>
      </c>
      <c r="F2225" t="str">
        <f>IFERROR(INDEX(corres_pbs_variables!$A$1:$B$100,MATCH(tab_pbs[[#This Row],[libelle_produit]],corres_pbs_variables!$B$1:$B$100,0),1),"")</f>
        <v>sau_agrume</v>
      </c>
    </row>
    <row r="2226" spans="1:6" hidden="1" x14ac:dyDescent="0.25">
      <c r="A2226" t="s">
        <v>1171</v>
      </c>
      <c r="B2226" t="s">
        <v>1172</v>
      </c>
      <c r="C2226" t="s">
        <v>1065</v>
      </c>
      <c r="D2226" t="s">
        <v>993</v>
      </c>
      <c r="E2226">
        <v>23250</v>
      </c>
      <c r="F2226" t="str">
        <f>IFERROR(INDEX(corres_pbs_variables!$A$1:$B$100,MATCH(tab_pbs[[#This Row],[libelle_produit]],corres_pbs_variables!$B$1:$B$100,0),1),"")</f>
        <v>sau_agrume</v>
      </c>
    </row>
    <row r="2227" spans="1:6" hidden="1" x14ac:dyDescent="0.25">
      <c r="A2227" t="s">
        <v>1171</v>
      </c>
      <c r="B2227" t="s">
        <v>1172</v>
      </c>
      <c r="C2227" t="s">
        <v>1065</v>
      </c>
      <c r="D2227" t="s">
        <v>994</v>
      </c>
      <c r="E2227">
        <v>23250</v>
      </c>
      <c r="F2227" t="str">
        <f>IFERROR(INDEX(corres_pbs_variables!$A$1:$B$100,MATCH(tab_pbs[[#This Row],[libelle_produit]],corres_pbs_variables!$B$1:$B$100,0),1),"")</f>
        <v>sau_agrume</v>
      </c>
    </row>
    <row r="2228" spans="1:6" hidden="1" x14ac:dyDescent="0.25">
      <c r="A2228" t="s">
        <v>1171</v>
      </c>
      <c r="B2228" t="s">
        <v>1172</v>
      </c>
      <c r="C2228" t="s">
        <v>1065</v>
      </c>
      <c r="D2228" t="s">
        <v>995</v>
      </c>
      <c r="E2228">
        <v>23250</v>
      </c>
      <c r="F2228" t="str">
        <f>IFERROR(INDEX(corres_pbs_variables!$A$1:$B$100,MATCH(tab_pbs[[#This Row],[libelle_produit]],corres_pbs_variables!$B$1:$B$100,0),1),"")</f>
        <v>sau_agrume</v>
      </c>
    </row>
    <row r="2229" spans="1:6" hidden="1" x14ac:dyDescent="0.25">
      <c r="A2229" t="s">
        <v>1171</v>
      </c>
      <c r="B2229" t="s">
        <v>1172</v>
      </c>
      <c r="C2229" t="s">
        <v>1065</v>
      </c>
      <c r="D2229" t="s">
        <v>996</v>
      </c>
      <c r="E2229">
        <v>23250</v>
      </c>
      <c r="F2229" t="str">
        <f>IFERROR(INDEX(corres_pbs_variables!$A$1:$B$100,MATCH(tab_pbs[[#This Row],[libelle_produit]],corres_pbs_variables!$B$1:$B$100,0),1),"")</f>
        <v>sau_agrume</v>
      </c>
    </row>
    <row r="2230" spans="1:6" hidden="1" x14ac:dyDescent="0.25">
      <c r="A2230" t="s">
        <v>1171</v>
      </c>
      <c r="B2230" t="s">
        <v>1172</v>
      </c>
      <c r="C2230" t="s">
        <v>1065</v>
      </c>
      <c r="D2230" t="s">
        <v>997</v>
      </c>
      <c r="E2230">
        <v>23250</v>
      </c>
      <c r="F2230" t="str">
        <f>IFERROR(INDEX(corres_pbs_variables!$A$1:$B$100,MATCH(tab_pbs[[#This Row],[libelle_produit]],corres_pbs_variables!$B$1:$B$100,0),1),"")</f>
        <v>sau_agrume</v>
      </c>
    </row>
    <row r="2231" spans="1:6" hidden="1" x14ac:dyDescent="0.25">
      <c r="A2231" t="s">
        <v>1171</v>
      </c>
      <c r="B2231" t="s">
        <v>1172</v>
      </c>
      <c r="C2231" t="s">
        <v>1065</v>
      </c>
      <c r="D2231" t="s">
        <v>998</v>
      </c>
      <c r="E2231">
        <v>23250</v>
      </c>
      <c r="F2231" t="str">
        <f>IFERROR(INDEX(corres_pbs_variables!$A$1:$B$100,MATCH(tab_pbs[[#This Row],[libelle_produit]],corres_pbs_variables!$B$1:$B$100,0),1),"")</f>
        <v>sau_agrume</v>
      </c>
    </row>
    <row r="2232" spans="1:6" hidden="1" x14ac:dyDescent="0.25">
      <c r="A2232" t="s">
        <v>1171</v>
      </c>
      <c r="B2232" t="s">
        <v>1172</v>
      </c>
      <c r="C2232" t="s">
        <v>1065</v>
      </c>
      <c r="D2232" t="s">
        <v>999</v>
      </c>
      <c r="E2232">
        <v>23250</v>
      </c>
      <c r="F2232" t="str">
        <f>IFERROR(INDEX(corres_pbs_variables!$A$1:$B$100,MATCH(tab_pbs[[#This Row],[libelle_produit]],corres_pbs_variables!$B$1:$B$100,0),1),"")</f>
        <v>sau_agrume</v>
      </c>
    </row>
    <row r="2233" spans="1:6" hidden="1" x14ac:dyDescent="0.25">
      <c r="A2233" t="s">
        <v>1171</v>
      </c>
      <c r="B2233" t="s">
        <v>1172</v>
      </c>
      <c r="C2233" t="s">
        <v>1065</v>
      </c>
      <c r="D2233" t="s">
        <v>1000</v>
      </c>
      <c r="E2233">
        <v>23250</v>
      </c>
      <c r="F2233" t="str">
        <f>IFERROR(INDEX(corres_pbs_variables!$A$1:$B$100,MATCH(tab_pbs[[#This Row],[libelle_produit]],corres_pbs_variables!$B$1:$B$100,0),1),"")</f>
        <v>sau_agrume</v>
      </c>
    </row>
    <row r="2234" spans="1:6" hidden="1" x14ac:dyDescent="0.25">
      <c r="A2234" t="s">
        <v>1171</v>
      </c>
      <c r="B2234" t="s">
        <v>1172</v>
      </c>
      <c r="C2234" t="s">
        <v>1065</v>
      </c>
      <c r="D2234" t="s">
        <v>20</v>
      </c>
      <c r="E2234">
        <v>23250</v>
      </c>
      <c r="F2234" t="str">
        <f>IFERROR(INDEX(corres_pbs_variables!$A$1:$B$100,MATCH(tab_pbs[[#This Row],[libelle_produit]],corres_pbs_variables!$B$1:$B$100,0),1),"")</f>
        <v>sau_agrume</v>
      </c>
    </row>
    <row r="2235" spans="1:6" hidden="1" x14ac:dyDescent="0.25">
      <c r="A2235" t="s">
        <v>1171</v>
      </c>
      <c r="B2235" t="s">
        <v>1172</v>
      </c>
      <c r="C2235" t="s">
        <v>1065</v>
      </c>
      <c r="D2235" t="s">
        <v>1001</v>
      </c>
      <c r="E2235">
        <v>23250</v>
      </c>
      <c r="F2235" t="str">
        <f>IFERROR(INDEX(corres_pbs_variables!$A$1:$B$100,MATCH(tab_pbs[[#This Row],[libelle_produit]],corres_pbs_variables!$B$1:$B$100,0),1),"")</f>
        <v>sau_agrume</v>
      </c>
    </row>
    <row r="2236" spans="1:6" hidden="1" x14ac:dyDescent="0.25">
      <c r="A2236" t="s">
        <v>1171</v>
      </c>
      <c r="B2236" t="s">
        <v>1172</v>
      </c>
      <c r="C2236" t="s">
        <v>1065</v>
      </c>
      <c r="D2236" t="s">
        <v>1002</v>
      </c>
      <c r="E2236">
        <v>23250</v>
      </c>
      <c r="F2236" t="str">
        <f>IFERROR(INDEX(corres_pbs_variables!$A$1:$B$100,MATCH(tab_pbs[[#This Row],[libelle_produit]],corres_pbs_variables!$B$1:$B$100,0),1),"")</f>
        <v>sau_agrume</v>
      </c>
    </row>
    <row r="2237" spans="1:6" hidden="1" x14ac:dyDescent="0.25">
      <c r="A2237" t="s">
        <v>1171</v>
      </c>
      <c r="B2237" t="s">
        <v>1172</v>
      </c>
      <c r="C2237" t="s">
        <v>1065</v>
      </c>
      <c r="D2237" t="s">
        <v>1003</v>
      </c>
      <c r="E2237">
        <v>23250</v>
      </c>
      <c r="F2237" t="str">
        <f>IFERROR(INDEX(corres_pbs_variables!$A$1:$B$100,MATCH(tab_pbs[[#This Row],[libelle_produit]],corres_pbs_variables!$B$1:$B$100,0),1),"")</f>
        <v>sau_agrume</v>
      </c>
    </row>
    <row r="2238" spans="1:6" hidden="1" x14ac:dyDescent="0.25">
      <c r="A2238" t="s">
        <v>1171</v>
      </c>
      <c r="B2238" t="s">
        <v>1172</v>
      </c>
      <c r="C2238" t="s">
        <v>1065</v>
      </c>
      <c r="D2238" t="s">
        <v>1004</v>
      </c>
      <c r="E2238">
        <v>10035</v>
      </c>
      <c r="F2238" t="str">
        <f>IFERROR(INDEX(corres_pbs_variables!$A$1:$B$100,MATCH(tab_pbs[[#This Row],[libelle_produit]],corres_pbs_variables!$B$1:$B$100,0),1),"")</f>
        <v>sau_agrume</v>
      </c>
    </row>
    <row r="2239" spans="1:6" hidden="1" x14ac:dyDescent="0.25">
      <c r="A2239" t="s">
        <v>1171</v>
      </c>
      <c r="B2239" t="s">
        <v>1172</v>
      </c>
      <c r="C2239" t="s">
        <v>1065</v>
      </c>
      <c r="D2239" t="s">
        <v>1005</v>
      </c>
      <c r="E2239">
        <v>6494</v>
      </c>
      <c r="F2239" t="str">
        <f>IFERROR(INDEX(corres_pbs_variables!$A$1:$B$100,MATCH(tab_pbs[[#This Row],[libelle_produit]],corres_pbs_variables!$B$1:$B$100,0),1),"")</f>
        <v>sau_agrume</v>
      </c>
    </row>
    <row r="2240" spans="1:6" hidden="1" x14ac:dyDescent="0.25">
      <c r="A2240" t="s">
        <v>1171</v>
      </c>
      <c r="B2240" t="s">
        <v>1172</v>
      </c>
      <c r="C2240" t="s">
        <v>1065</v>
      </c>
      <c r="D2240" t="s">
        <v>1006</v>
      </c>
      <c r="E2240">
        <v>31377</v>
      </c>
      <c r="F2240" t="str">
        <f>IFERROR(INDEX(corres_pbs_variables!$A$1:$B$100,MATCH(tab_pbs[[#This Row],[libelle_produit]],corres_pbs_variables!$B$1:$B$100,0),1),"")</f>
        <v>sau_agrume</v>
      </c>
    </row>
    <row r="2241" spans="1:6" hidden="1" x14ac:dyDescent="0.25">
      <c r="A2241" t="s">
        <v>1171</v>
      </c>
      <c r="B2241" t="s">
        <v>1172</v>
      </c>
      <c r="C2241" t="s">
        <v>1065</v>
      </c>
      <c r="D2241" t="s">
        <v>1007</v>
      </c>
      <c r="E2241">
        <v>18214</v>
      </c>
      <c r="F2241" t="str">
        <f>IFERROR(INDEX(corres_pbs_variables!$A$1:$B$100,MATCH(tab_pbs[[#This Row],[libelle_produit]],corres_pbs_variables!$B$1:$B$100,0),1),"")</f>
        <v>sau_agrume</v>
      </c>
    </row>
    <row r="2242" spans="1:6" hidden="1" x14ac:dyDescent="0.25">
      <c r="A2242" t="s">
        <v>1171</v>
      </c>
      <c r="B2242" t="s">
        <v>1172</v>
      </c>
      <c r="C2242" t="s">
        <v>1065</v>
      </c>
      <c r="D2242" t="s">
        <v>1008</v>
      </c>
      <c r="E2242">
        <v>4674</v>
      </c>
      <c r="F2242" t="str">
        <f>IFERROR(INDEX(corres_pbs_variables!$A$1:$B$100,MATCH(tab_pbs[[#This Row],[libelle_produit]],corres_pbs_variables!$B$1:$B$100,0),1),"")</f>
        <v>sau_agrume</v>
      </c>
    </row>
    <row r="2243" spans="1:6" hidden="1" x14ac:dyDescent="0.25">
      <c r="A2243" t="s">
        <v>1173</v>
      </c>
      <c r="B2243" t="s">
        <v>1174</v>
      </c>
      <c r="C2243" t="s">
        <v>1175</v>
      </c>
      <c r="D2243" t="s">
        <v>983</v>
      </c>
      <c r="E2243">
        <v>34620</v>
      </c>
      <c r="F2243" t="str">
        <f>IFERROR(INDEX(corres_pbs_variables!$A$1:$B$100,MATCH(tab_pbs[[#This Row],[libelle_produit]],corres_pbs_variables!$B$1:$B$100,0),1),"")</f>
        <v>sau_champignons</v>
      </c>
    </row>
    <row r="2244" spans="1:6" hidden="1" x14ac:dyDescent="0.25">
      <c r="A2244" t="s">
        <v>1173</v>
      </c>
      <c r="B2244" t="s">
        <v>1174</v>
      </c>
      <c r="C2244" t="s">
        <v>1175</v>
      </c>
      <c r="D2244" t="s">
        <v>984</v>
      </c>
      <c r="E2244">
        <v>34620</v>
      </c>
      <c r="F2244" t="str">
        <f>IFERROR(INDEX(corres_pbs_variables!$A$1:$B$100,MATCH(tab_pbs[[#This Row],[libelle_produit]],corres_pbs_variables!$B$1:$B$100,0),1),"")</f>
        <v>sau_champignons</v>
      </c>
    </row>
    <row r="2245" spans="1:6" hidden="1" x14ac:dyDescent="0.25">
      <c r="A2245" t="s">
        <v>1173</v>
      </c>
      <c r="B2245" t="s">
        <v>1174</v>
      </c>
      <c r="C2245" t="s">
        <v>1175</v>
      </c>
      <c r="D2245" t="s">
        <v>985</v>
      </c>
      <c r="E2245">
        <v>34620</v>
      </c>
      <c r="F2245" t="str">
        <f>IFERROR(INDEX(corres_pbs_variables!$A$1:$B$100,MATCH(tab_pbs[[#This Row],[libelle_produit]],corres_pbs_variables!$B$1:$B$100,0),1),"")</f>
        <v>sau_champignons</v>
      </c>
    </row>
    <row r="2246" spans="1:6" hidden="1" x14ac:dyDescent="0.25">
      <c r="A2246" t="s">
        <v>1173</v>
      </c>
      <c r="B2246" t="s">
        <v>1174</v>
      </c>
      <c r="C2246" t="s">
        <v>1175</v>
      </c>
      <c r="D2246" t="s">
        <v>986</v>
      </c>
      <c r="E2246">
        <v>34620</v>
      </c>
      <c r="F2246" t="str">
        <f>IFERROR(INDEX(corres_pbs_variables!$A$1:$B$100,MATCH(tab_pbs[[#This Row],[libelle_produit]],corres_pbs_variables!$B$1:$B$100,0),1),"")</f>
        <v>sau_champignons</v>
      </c>
    </row>
    <row r="2247" spans="1:6" hidden="1" x14ac:dyDescent="0.25">
      <c r="A2247" t="s">
        <v>1173</v>
      </c>
      <c r="B2247" t="s">
        <v>1174</v>
      </c>
      <c r="C2247" t="s">
        <v>1175</v>
      </c>
      <c r="D2247" t="s">
        <v>987</v>
      </c>
      <c r="E2247">
        <v>34620</v>
      </c>
      <c r="F2247" t="str">
        <f>IFERROR(INDEX(corres_pbs_variables!$A$1:$B$100,MATCH(tab_pbs[[#This Row],[libelle_produit]],corres_pbs_variables!$B$1:$B$100,0),1),"")</f>
        <v>sau_champignons</v>
      </c>
    </row>
    <row r="2248" spans="1:6" hidden="1" x14ac:dyDescent="0.25">
      <c r="A2248" t="s">
        <v>1173</v>
      </c>
      <c r="B2248" t="s">
        <v>1174</v>
      </c>
      <c r="C2248" t="s">
        <v>1175</v>
      </c>
      <c r="D2248" t="s">
        <v>988</v>
      </c>
      <c r="E2248">
        <v>34620</v>
      </c>
      <c r="F2248" t="str">
        <f>IFERROR(INDEX(corres_pbs_variables!$A$1:$B$100,MATCH(tab_pbs[[#This Row],[libelle_produit]],corres_pbs_variables!$B$1:$B$100,0),1),"")</f>
        <v>sau_champignons</v>
      </c>
    </row>
    <row r="2249" spans="1:6" hidden="1" x14ac:dyDescent="0.25">
      <c r="A2249" t="s">
        <v>1173</v>
      </c>
      <c r="B2249" t="s">
        <v>1174</v>
      </c>
      <c r="C2249" t="s">
        <v>1175</v>
      </c>
      <c r="D2249" t="s">
        <v>989</v>
      </c>
      <c r="E2249">
        <v>34620</v>
      </c>
      <c r="F2249" t="str">
        <f>IFERROR(INDEX(corres_pbs_variables!$A$1:$B$100,MATCH(tab_pbs[[#This Row],[libelle_produit]],corres_pbs_variables!$B$1:$B$100,0),1),"")</f>
        <v>sau_champignons</v>
      </c>
    </row>
    <row r="2250" spans="1:6" hidden="1" x14ac:dyDescent="0.25">
      <c r="A2250" t="s">
        <v>1173</v>
      </c>
      <c r="B2250" t="s">
        <v>1174</v>
      </c>
      <c r="C2250" t="s">
        <v>1175</v>
      </c>
      <c r="D2250" t="s">
        <v>990</v>
      </c>
      <c r="E2250">
        <v>34620</v>
      </c>
      <c r="F2250" t="str">
        <f>IFERROR(INDEX(corres_pbs_variables!$A$1:$B$100,MATCH(tab_pbs[[#This Row],[libelle_produit]],corres_pbs_variables!$B$1:$B$100,0),1),"")</f>
        <v>sau_champignons</v>
      </c>
    </row>
    <row r="2251" spans="1:6" hidden="1" x14ac:dyDescent="0.25">
      <c r="A2251" t="s">
        <v>1173</v>
      </c>
      <c r="B2251" t="s">
        <v>1174</v>
      </c>
      <c r="C2251" t="s">
        <v>1175</v>
      </c>
      <c r="D2251" t="s">
        <v>991</v>
      </c>
      <c r="E2251">
        <v>34620</v>
      </c>
      <c r="F2251" t="str">
        <f>IFERROR(INDEX(corres_pbs_variables!$A$1:$B$100,MATCH(tab_pbs[[#This Row],[libelle_produit]],corres_pbs_variables!$B$1:$B$100,0),1),"")</f>
        <v>sau_champignons</v>
      </c>
    </row>
    <row r="2252" spans="1:6" hidden="1" x14ac:dyDescent="0.25">
      <c r="A2252" t="s">
        <v>1173</v>
      </c>
      <c r="B2252" t="s">
        <v>1174</v>
      </c>
      <c r="C2252" t="s">
        <v>1175</v>
      </c>
      <c r="D2252" t="s">
        <v>992</v>
      </c>
      <c r="E2252">
        <v>34620</v>
      </c>
      <c r="F2252" t="str">
        <f>IFERROR(INDEX(corres_pbs_variables!$A$1:$B$100,MATCH(tab_pbs[[#This Row],[libelle_produit]],corres_pbs_variables!$B$1:$B$100,0),1),"")</f>
        <v>sau_champignons</v>
      </c>
    </row>
    <row r="2253" spans="1:6" hidden="1" x14ac:dyDescent="0.25">
      <c r="A2253" t="s">
        <v>1173</v>
      </c>
      <c r="B2253" t="s">
        <v>1174</v>
      </c>
      <c r="C2253" t="s">
        <v>1175</v>
      </c>
      <c r="D2253" t="s">
        <v>993</v>
      </c>
      <c r="E2253">
        <v>34620</v>
      </c>
      <c r="F2253" t="str">
        <f>IFERROR(INDEX(corres_pbs_variables!$A$1:$B$100,MATCH(tab_pbs[[#This Row],[libelle_produit]],corres_pbs_variables!$B$1:$B$100,0),1),"")</f>
        <v>sau_champignons</v>
      </c>
    </row>
    <row r="2254" spans="1:6" hidden="1" x14ac:dyDescent="0.25">
      <c r="A2254" t="s">
        <v>1173</v>
      </c>
      <c r="B2254" t="s">
        <v>1174</v>
      </c>
      <c r="C2254" t="s">
        <v>1175</v>
      </c>
      <c r="D2254" t="s">
        <v>994</v>
      </c>
      <c r="E2254">
        <v>34620</v>
      </c>
      <c r="F2254" t="str">
        <f>IFERROR(INDEX(corres_pbs_variables!$A$1:$B$100,MATCH(tab_pbs[[#This Row],[libelle_produit]],corres_pbs_variables!$B$1:$B$100,0),1),"")</f>
        <v>sau_champignons</v>
      </c>
    </row>
    <row r="2255" spans="1:6" hidden="1" x14ac:dyDescent="0.25">
      <c r="A2255" t="s">
        <v>1173</v>
      </c>
      <c r="B2255" t="s">
        <v>1174</v>
      </c>
      <c r="C2255" t="s">
        <v>1175</v>
      </c>
      <c r="D2255" t="s">
        <v>995</v>
      </c>
      <c r="E2255">
        <v>34620</v>
      </c>
      <c r="F2255" t="str">
        <f>IFERROR(INDEX(corres_pbs_variables!$A$1:$B$100,MATCH(tab_pbs[[#This Row],[libelle_produit]],corres_pbs_variables!$B$1:$B$100,0),1),"")</f>
        <v>sau_champignons</v>
      </c>
    </row>
    <row r="2256" spans="1:6" hidden="1" x14ac:dyDescent="0.25">
      <c r="A2256" t="s">
        <v>1173</v>
      </c>
      <c r="B2256" t="s">
        <v>1174</v>
      </c>
      <c r="C2256" t="s">
        <v>1175</v>
      </c>
      <c r="D2256" t="s">
        <v>996</v>
      </c>
      <c r="E2256">
        <v>34620</v>
      </c>
      <c r="F2256" t="str">
        <f>IFERROR(INDEX(corres_pbs_variables!$A$1:$B$100,MATCH(tab_pbs[[#This Row],[libelle_produit]],corres_pbs_variables!$B$1:$B$100,0),1),"")</f>
        <v>sau_champignons</v>
      </c>
    </row>
    <row r="2257" spans="1:6" hidden="1" x14ac:dyDescent="0.25">
      <c r="A2257" t="s">
        <v>1173</v>
      </c>
      <c r="B2257" t="s">
        <v>1174</v>
      </c>
      <c r="C2257" t="s">
        <v>1175</v>
      </c>
      <c r="D2257" t="s">
        <v>997</v>
      </c>
      <c r="E2257">
        <v>34620</v>
      </c>
      <c r="F2257" t="str">
        <f>IFERROR(INDEX(corres_pbs_variables!$A$1:$B$100,MATCH(tab_pbs[[#This Row],[libelle_produit]],corres_pbs_variables!$B$1:$B$100,0),1),"")</f>
        <v>sau_champignons</v>
      </c>
    </row>
    <row r="2258" spans="1:6" hidden="1" x14ac:dyDescent="0.25">
      <c r="A2258" t="s">
        <v>1173</v>
      </c>
      <c r="B2258" t="s">
        <v>1174</v>
      </c>
      <c r="C2258" t="s">
        <v>1175</v>
      </c>
      <c r="D2258" t="s">
        <v>998</v>
      </c>
      <c r="E2258">
        <v>34620</v>
      </c>
      <c r="F2258" t="str">
        <f>IFERROR(INDEX(corres_pbs_variables!$A$1:$B$100,MATCH(tab_pbs[[#This Row],[libelle_produit]],corres_pbs_variables!$B$1:$B$100,0),1),"")</f>
        <v>sau_champignons</v>
      </c>
    </row>
    <row r="2259" spans="1:6" hidden="1" x14ac:dyDescent="0.25">
      <c r="A2259" t="s">
        <v>1173</v>
      </c>
      <c r="B2259" t="s">
        <v>1174</v>
      </c>
      <c r="C2259" t="s">
        <v>1175</v>
      </c>
      <c r="D2259" t="s">
        <v>999</v>
      </c>
      <c r="E2259">
        <v>34620</v>
      </c>
      <c r="F2259" t="str">
        <f>IFERROR(INDEX(corres_pbs_variables!$A$1:$B$100,MATCH(tab_pbs[[#This Row],[libelle_produit]],corres_pbs_variables!$B$1:$B$100,0),1),"")</f>
        <v>sau_champignons</v>
      </c>
    </row>
    <row r="2260" spans="1:6" hidden="1" x14ac:dyDescent="0.25">
      <c r="A2260" t="s">
        <v>1173</v>
      </c>
      <c r="B2260" t="s">
        <v>1174</v>
      </c>
      <c r="C2260" t="s">
        <v>1175</v>
      </c>
      <c r="D2260" t="s">
        <v>1000</v>
      </c>
      <c r="E2260">
        <v>34620</v>
      </c>
      <c r="F2260" t="str">
        <f>IFERROR(INDEX(corres_pbs_variables!$A$1:$B$100,MATCH(tab_pbs[[#This Row],[libelle_produit]],corres_pbs_variables!$B$1:$B$100,0),1),"")</f>
        <v>sau_champignons</v>
      </c>
    </row>
    <row r="2261" spans="1:6" hidden="1" x14ac:dyDescent="0.25">
      <c r="A2261" t="s">
        <v>1173</v>
      </c>
      <c r="B2261" t="s">
        <v>1174</v>
      </c>
      <c r="C2261" t="s">
        <v>1175</v>
      </c>
      <c r="D2261" t="s">
        <v>20</v>
      </c>
      <c r="E2261">
        <v>34620</v>
      </c>
      <c r="F2261" t="str">
        <f>IFERROR(INDEX(corres_pbs_variables!$A$1:$B$100,MATCH(tab_pbs[[#This Row],[libelle_produit]],corres_pbs_variables!$B$1:$B$100,0),1),"")</f>
        <v>sau_champignons</v>
      </c>
    </row>
    <row r="2262" spans="1:6" hidden="1" x14ac:dyDescent="0.25">
      <c r="A2262" t="s">
        <v>1173</v>
      </c>
      <c r="B2262" t="s">
        <v>1174</v>
      </c>
      <c r="C2262" t="s">
        <v>1175</v>
      </c>
      <c r="D2262" t="s">
        <v>1001</v>
      </c>
      <c r="E2262">
        <v>34620</v>
      </c>
      <c r="F2262" t="str">
        <f>IFERROR(INDEX(corres_pbs_variables!$A$1:$B$100,MATCH(tab_pbs[[#This Row],[libelle_produit]],corres_pbs_variables!$B$1:$B$100,0),1),"")</f>
        <v>sau_champignons</v>
      </c>
    </row>
    <row r="2263" spans="1:6" hidden="1" x14ac:dyDescent="0.25">
      <c r="A2263" t="s">
        <v>1173</v>
      </c>
      <c r="B2263" t="s">
        <v>1174</v>
      </c>
      <c r="C2263" t="s">
        <v>1175</v>
      </c>
      <c r="D2263" t="s">
        <v>1002</v>
      </c>
      <c r="E2263">
        <v>34620</v>
      </c>
      <c r="F2263" t="str">
        <f>IFERROR(INDEX(corres_pbs_variables!$A$1:$B$100,MATCH(tab_pbs[[#This Row],[libelle_produit]],corres_pbs_variables!$B$1:$B$100,0),1),"")</f>
        <v>sau_champignons</v>
      </c>
    </row>
    <row r="2264" spans="1:6" hidden="1" x14ac:dyDescent="0.25">
      <c r="A2264" t="s">
        <v>1173</v>
      </c>
      <c r="B2264" t="s">
        <v>1174</v>
      </c>
      <c r="C2264" t="s">
        <v>1175</v>
      </c>
      <c r="D2264" t="s">
        <v>1003</v>
      </c>
      <c r="E2264">
        <v>34620</v>
      </c>
      <c r="F2264" t="str">
        <f>IFERROR(INDEX(corres_pbs_variables!$A$1:$B$100,MATCH(tab_pbs[[#This Row],[libelle_produit]],corres_pbs_variables!$B$1:$B$100,0),1),"")</f>
        <v>sau_champignons</v>
      </c>
    </row>
    <row r="2265" spans="1:6" hidden="1" x14ac:dyDescent="0.25">
      <c r="A2265" t="s">
        <v>1173</v>
      </c>
      <c r="B2265" t="s">
        <v>1174</v>
      </c>
      <c r="C2265" t="s">
        <v>1175</v>
      </c>
      <c r="D2265" t="s">
        <v>1004</v>
      </c>
      <c r="E2265">
        <v>34620</v>
      </c>
      <c r="F2265" t="str">
        <f>IFERROR(INDEX(corres_pbs_variables!$A$1:$B$100,MATCH(tab_pbs[[#This Row],[libelle_produit]],corres_pbs_variables!$B$1:$B$100,0),1),"")</f>
        <v>sau_champignons</v>
      </c>
    </row>
    <row r="2266" spans="1:6" hidden="1" x14ac:dyDescent="0.25">
      <c r="A2266" t="s">
        <v>1173</v>
      </c>
      <c r="B2266" t="s">
        <v>1174</v>
      </c>
      <c r="C2266" t="s">
        <v>1175</v>
      </c>
      <c r="D2266" t="s">
        <v>1005</v>
      </c>
      <c r="E2266">
        <v>34620</v>
      </c>
      <c r="F2266" t="str">
        <f>IFERROR(INDEX(corres_pbs_variables!$A$1:$B$100,MATCH(tab_pbs[[#This Row],[libelle_produit]],corres_pbs_variables!$B$1:$B$100,0),1),"")</f>
        <v>sau_champignons</v>
      </c>
    </row>
    <row r="2267" spans="1:6" hidden="1" x14ac:dyDescent="0.25">
      <c r="A2267" t="s">
        <v>1173</v>
      </c>
      <c r="B2267" t="s">
        <v>1174</v>
      </c>
      <c r="C2267" t="s">
        <v>1175</v>
      </c>
      <c r="D2267" t="s">
        <v>1006</v>
      </c>
      <c r="E2267">
        <v>34620</v>
      </c>
      <c r="F2267" t="str">
        <f>IFERROR(INDEX(corres_pbs_variables!$A$1:$B$100,MATCH(tab_pbs[[#This Row],[libelle_produit]],corres_pbs_variables!$B$1:$B$100,0),1),"")</f>
        <v>sau_champignons</v>
      </c>
    </row>
    <row r="2268" spans="1:6" hidden="1" x14ac:dyDescent="0.25">
      <c r="A2268" t="s">
        <v>1173</v>
      </c>
      <c r="B2268" t="s">
        <v>1174</v>
      </c>
      <c r="C2268" t="s">
        <v>1175</v>
      </c>
      <c r="D2268" t="s">
        <v>1007</v>
      </c>
      <c r="E2268">
        <v>34620</v>
      </c>
      <c r="F2268" t="str">
        <f>IFERROR(INDEX(corres_pbs_variables!$A$1:$B$100,MATCH(tab_pbs[[#This Row],[libelle_produit]],corres_pbs_variables!$B$1:$B$100,0),1),"")</f>
        <v>sau_champignons</v>
      </c>
    </row>
    <row r="2269" spans="1:6" hidden="1" x14ac:dyDescent="0.25">
      <c r="A2269" t="s">
        <v>1173</v>
      </c>
      <c r="B2269" t="s">
        <v>1174</v>
      </c>
      <c r="C2269" t="s">
        <v>1175</v>
      </c>
      <c r="D2269" t="s">
        <v>1008</v>
      </c>
      <c r="E2269">
        <v>34620</v>
      </c>
      <c r="F2269" t="str">
        <f>IFERROR(INDEX(corres_pbs_variables!$A$1:$B$100,MATCH(tab_pbs[[#This Row],[libelle_produit]],corres_pbs_variables!$B$1:$B$100,0),1),"")</f>
        <v>sau_champignons</v>
      </c>
    </row>
    <row r="2270" spans="1:6" x14ac:dyDescent="0.25">
      <c r="A2270" t="s">
        <v>1176</v>
      </c>
      <c r="B2270" t="s">
        <v>1177</v>
      </c>
      <c r="C2270" t="s">
        <v>1065</v>
      </c>
      <c r="D2270" t="s">
        <v>983</v>
      </c>
      <c r="E2270">
        <v>140000</v>
      </c>
      <c r="F2270" t="str">
        <f>IFERROR(INDEX(corres_pbs_variables!$A$1:$B$100,MATCH(tab_pbs[[#This Row],[libelle_produit]],corres_pbs_variables!$B$1:$B$100,0),1),"")</f>
        <v>sau_leg_serre</v>
      </c>
    </row>
    <row r="2271" spans="1:6" x14ac:dyDescent="0.25">
      <c r="A2271" t="s">
        <v>1176</v>
      </c>
      <c r="B2271" t="s">
        <v>1177</v>
      </c>
      <c r="C2271" t="s">
        <v>1065</v>
      </c>
      <c r="D2271" t="s">
        <v>984</v>
      </c>
      <c r="E2271">
        <v>140000</v>
      </c>
      <c r="F2271" t="str">
        <f>IFERROR(INDEX(corres_pbs_variables!$A$1:$B$100,MATCH(tab_pbs[[#This Row],[libelle_produit]],corres_pbs_variables!$B$1:$B$100,0),1),"")</f>
        <v>sau_leg_serre</v>
      </c>
    </row>
    <row r="2272" spans="1:6" x14ac:dyDescent="0.25">
      <c r="A2272" t="s">
        <v>1176</v>
      </c>
      <c r="B2272" t="s">
        <v>1177</v>
      </c>
      <c r="C2272" t="s">
        <v>1065</v>
      </c>
      <c r="D2272" t="s">
        <v>985</v>
      </c>
      <c r="E2272">
        <v>140000</v>
      </c>
      <c r="F2272" t="str">
        <f>IFERROR(INDEX(corres_pbs_variables!$A$1:$B$100,MATCH(tab_pbs[[#This Row],[libelle_produit]],corres_pbs_variables!$B$1:$B$100,0),1),"")</f>
        <v>sau_leg_serre</v>
      </c>
    </row>
    <row r="2273" spans="1:6" x14ac:dyDescent="0.25">
      <c r="A2273" t="s">
        <v>1176</v>
      </c>
      <c r="B2273" t="s">
        <v>1177</v>
      </c>
      <c r="C2273" t="s">
        <v>1065</v>
      </c>
      <c r="D2273" t="s">
        <v>986</v>
      </c>
      <c r="E2273">
        <v>140000</v>
      </c>
      <c r="F2273" t="str">
        <f>IFERROR(INDEX(corres_pbs_variables!$A$1:$B$100,MATCH(tab_pbs[[#This Row],[libelle_produit]],corres_pbs_variables!$B$1:$B$100,0),1),"")</f>
        <v>sau_leg_serre</v>
      </c>
    </row>
    <row r="2274" spans="1:6" x14ac:dyDescent="0.25">
      <c r="A2274" t="s">
        <v>1176</v>
      </c>
      <c r="B2274" t="s">
        <v>1177</v>
      </c>
      <c r="C2274" t="s">
        <v>1065</v>
      </c>
      <c r="D2274" t="s">
        <v>987</v>
      </c>
      <c r="E2274">
        <v>140000</v>
      </c>
      <c r="F2274" t="str">
        <f>IFERROR(INDEX(corres_pbs_variables!$A$1:$B$100,MATCH(tab_pbs[[#This Row],[libelle_produit]],corres_pbs_variables!$B$1:$B$100,0),1),"")</f>
        <v>sau_leg_serre</v>
      </c>
    </row>
    <row r="2275" spans="1:6" x14ac:dyDescent="0.25">
      <c r="A2275" t="s">
        <v>1176</v>
      </c>
      <c r="B2275" t="s">
        <v>1177</v>
      </c>
      <c r="C2275" t="s">
        <v>1065</v>
      </c>
      <c r="D2275" t="s">
        <v>988</v>
      </c>
      <c r="E2275">
        <v>140000</v>
      </c>
      <c r="F2275" t="str">
        <f>IFERROR(INDEX(corres_pbs_variables!$A$1:$B$100,MATCH(tab_pbs[[#This Row],[libelle_produit]],corres_pbs_variables!$B$1:$B$100,0),1),"")</f>
        <v>sau_leg_serre</v>
      </c>
    </row>
    <row r="2276" spans="1:6" x14ac:dyDescent="0.25">
      <c r="A2276" t="s">
        <v>1176</v>
      </c>
      <c r="B2276" t="s">
        <v>1177</v>
      </c>
      <c r="C2276" t="s">
        <v>1065</v>
      </c>
      <c r="D2276" t="s">
        <v>989</v>
      </c>
      <c r="E2276">
        <v>140000</v>
      </c>
      <c r="F2276" t="str">
        <f>IFERROR(INDEX(corres_pbs_variables!$A$1:$B$100,MATCH(tab_pbs[[#This Row],[libelle_produit]],corres_pbs_variables!$B$1:$B$100,0),1),"")</f>
        <v>sau_leg_serre</v>
      </c>
    </row>
    <row r="2277" spans="1:6" x14ac:dyDescent="0.25">
      <c r="A2277" t="s">
        <v>1176</v>
      </c>
      <c r="B2277" t="s">
        <v>1177</v>
      </c>
      <c r="C2277" t="s">
        <v>1065</v>
      </c>
      <c r="D2277" t="s">
        <v>990</v>
      </c>
      <c r="E2277">
        <v>140000</v>
      </c>
      <c r="F2277" t="str">
        <f>IFERROR(INDEX(corres_pbs_variables!$A$1:$B$100,MATCH(tab_pbs[[#This Row],[libelle_produit]],corres_pbs_variables!$B$1:$B$100,0),1),"")</f>
        <v>sau_leg_serre</v>
      </c>
    </row>
    <row r="2278" spans="1:6" x14ac:dyDescent="0.25">
      <c r="A2278" t="s">
        <v>1176</v>
      </c>
      <c r="B2278" t="s">
        <v>1177</v>
      </c>
      <c r="C2278" t="s">
        <v>1065</v>
      </c>
      <c r="D2278" t="s">
        <v>991</v>
      </c>
      <c r="E2278">
        <v>140000</v>
      </c>
      <c r="F2278" t="str">
        <f>IFERROR(INDEX(corres_pbs_variables!$A$1:$B$100,MATCH(tab_pbs[[#This Row],[libelle_produit]],corres_pbs_variables!$B$1:$B$100,0),1),"")</f>
        <v>sau_leg_serre</v>
      </c>
    </row>
    <row r="2279" spans="1:6" x14ac:dyDescent="0.25">
      <c r="A2279" t="s">
        <v>1176</v>
      </c>
      <c r="B2279" t="s">
        <v>1177</v>
      </c>
      <c r="C2279" t="s">
        <v>1065</v>
      </c>
      <c r="D2279" t="s">
        <v>992</v>
      </c>
      <c r="E2279">
        <v>140000</v>
      </c>
      <c r="F2279" t="str">
        <f>IFERROR(INDEX(corres_pbs_variables!$A$1:$B$100,MATCH(tab_pbs[[#This Row],[libelle_produit]],corres_pbs_variables!$B$1:$B$100,0),1),"")</f>
        <v>sau_leg_serre</v>
      </c>
    </row>
    <row r="2280" spans="1:6" x14ac:dyDescent="0.25">
      <c r="A2280" t="s">
        <v>1176</v>
      </c>
      <c r="B2280" t="s">
        <v>1177</v>
      </c>
      <c r="C2280" t="s">
        <v>1065</v>
      </c>
      <c r="D2280" t="s">
        <v>993</v>
      </c>
      <c r="E2280">
        <v>140000</v>
      </c>
      <c r="F2280" t="str">
        <f>IFERROR(INDEX(corres_pbs_variables!$A$1:$B$100,MATCH(tab_pbs[[#This Row],[libelle_produit]],corres_pbs_variables!$B$1:$B$100,0),1),"")</f>
        <v>sau_leg_serre</v>
      </c>
    </row>
    <row r="2281" spans="1:6" x14ac:dyDescent="0.25">
      <c r="A2281" t="s">
        <v>1176</v>
      </c>
      <c r="B2281" t="s">
        <v>1177</v>
      </c>
      <c r="C2281" t="s">
        <v>1065</v>
      </c>
      <c r="D2281" t="s">
        <v>994</v>
      </c>
      <c r="E2281">
        <v>140000</v>
      </c>
      <c r="F2281" t="str">
        <f>IFERROR(INDEX(corres_pbs_variables!$A$1:$B$100,MATCH(tab_pbs[[#This Row],[libelle_produit]],corres_pbs_variables!$B$1:$B$100,0),1),"")</f>
        <v>sau_leg_serre</v>
      </c>
    </row>
    <row r="2282" spans="1:6" x14ac:dyDescent="0.25">
      <c r="A2282" t="s">
        <v>1176</v>
      </c>
      <c r="B2282" t="s">
        <v>1177</v>
      </c>
      <c r="C2282" t="s">
        <v>1065</v>
      </c>
      <c r="D2282" t="s">
        <v>995</v>
      </c>
      <c r="E2282">
        <v>380000</v>
      </c>
      <c r="F2282" t="str">
        <f>IFERROR(INDEX(corres_pbs_variables!$A$1:$B$100,MATCH(tab_pbs[[#This Row],[libelle_produit]],corres_pbs_variables!$B$1:$B$100,0),1),"")</f>
        <v>sau_leg_serre</v>
      </c>
    </row>
    <row r="2283" spans="1:6" x14ac:dyDescent="0.25">
      <c r="A2283" t="s">
        <v>1176</v>
      </c>
      <c r="B2283" t="s">
        <v>1177</v>
      </c>
      <c r="C2283" t="s">
        <v>1065</v>
      </c>
      <c r="D2283" t="s">
        <v>996</v>
      </c>
      <c r="E2283">
        <v>140000</v>
      </c>
      <c r="F2283" t="str">
        <f>IFERROR(INDEX(corres_pbs_variables!$A$1:$B$100,MATCH(tab_pbs[[#This Row],[libelle_produit]],corres_pbs_variables!$B$1:$B$100,0),1),"")</f>
        <v>sau_leg_serre</v>
      </c>
    </row>
    <row r="2284" spans="1:6" x14ac:dyDescent="0.25">
      <c r="A2284" t="s">
        <v>1176</v>
      </c>
      <c r="B2284" t="s">
        <v>1177</v>
      </c>
      <c r="C2284" t="s">
        <v>1065</v>
      </c>
      <c r="D2284" t="s">
        <v>997</v>
      </c>
      <c r="E2284">
        <v>140000</v>
      </c>
      <c r="F2284" t="str">
        <f>IFERROR(INDEX(corres_pbs_variables!$A$1:$B$100,MATCH(tab_pbs[[#This Row],[libelle_produit]],corres_pbs_variables!$B$1:$B$100,0),1),"")</f>
        <v>sau_leg_serre</v>
      </c>
    </row>
    <row r="2285" spans="1:6" x14ac:dyDescent="0.25">
      <c r="A2285" t="s">
        <v>1176</v>
      </c>
      <c r="B2285" t="s">
        <v>1177</v>
      </c>
      <c r="C2285" t="s">
        <v>1065</v>
      </c>
      <c r="D2285" t="s">
        <v>998</v>
      </c>
      <c r="E2285">
        <v>140000</v>
      </c>
      <c r="F2285" t="str">
        <f>IFERROR(INDEX(corres_pbs_variables!$A$1:$B$100,MATCH(tab_pbs[[#This Row],[libelle_produit]],corres_pbs_variables!$B$1:$B$100,0),1),"")</f>
        <v>sau_leg_serre</v>
      </c>
    </row>
    <row r="2286" spans="1:6" x14ac:dyDescent="0.25">
      <c r="A2286" t="s">
        <v>1176</v>
      </c>
      <c r="B2286" t="s">
        <v>1177</v>
      </c>
      <c r="C2286" t="s">
        <v>1065</v>
      </c>
      <c r="D2286" t="s">
        <v>999</v>
      </c>
      <c r="E2286">
        <v>140000</v>
      </c>
      <c r="F2286" t="str">
        <f>IFERROR(INDEX(corres_pbs_variables!$A$1:$B$100,MATCH(tab_pbs[[#This Row],[libelle_produit]],corres_pbs_variables!$B$1:$B$100,0),1),"")</f>
        <v>sau_leg_serre</v>
      </c>
    </row>
    <row r="2287" spans="1:6" x14ac:dyDescent="0.25">
      <c r="A2287" t="s">
        <v>1176</v>
      </c>
      <c r="B2287" t="s">
        <v>1177</v>
      </c>
      <c r="C2287" t="s">
        <v>1065</v>
      </c>
      <c r="D2287" t="s">
        <v>1000</v>
      </c>
      <c r="E2287">
        <v>140000</v>
      </c>
      <c r="F2287" t="str">
        <f>IFERROR(INDEX(corres_pbs_variables!$A$1:$B$100,MATCH(tab_pbs[[#This Row],[libelle_produit]],corres_pbs_variables!$B$1:$B$100,0),1),"")</f>
        <v>sau_leg_serre</v>
      </c>
    </row>
    <row r="2288" spans="1:6" x14ac:dyDescent="0.25">
      <c r="A2288" t="s">
        <v>1176</v>
      </c>
      <c r="B2288" t="s">
        <v>1177</v>
      </c>
      <c r="C2288" t="s">
        <v>1065</v>
      </c>
      <c r="D2288" t="s">
        <v>20</v>
      </c>
      <c r="E2288">
        <v>140000</v>
      </c>
      <c r="F2288" t="str">
        <f>IFERROR(INDEX(corres_pbs_variables!$A$1:$B$100,MATCH(tab_pbs[[#This Row],[libelle_produit]],corres_pbs_variables!$B$1:$B$100,0),1),"")</f>
        <v>sau_leg_serre</v>
      </c>
    </row>
    <row r="2289" spans="1:6" x14ac:dyDescent="0.25">
      <c r="A2289" t="s">
        <v>1176</v>
      </c>
      <c r="B2289" t="s">
        <v>1177</v>
      </c>
      <c r="C2289" t="s">
        <v>1065</v>
      </c>
      <c r="D2289" t="s">
        <v>1001</v>
      </c>
      <c r="E2289">
        <v>90000</v>
      </c>
      <c r="F2289" t="str">
        <f>IFERROR(INDEX(corres_pbs_variables!$A$1:$B$100,MATCH(tab_pbs[[#This Row],[libelle_produit]],corres_pbs_variables!$B$1:$B$100,0),1),"")</f>
        <v>sau_leg_serre</v>
      </c>
    </row>
    <row r="2290" spans="1:6" x14ac:dyDescent="0.25">
      <c r="A2290" t="s">
        <v>1176</v>
      </c>
      <c r="B2290" t="s">
        <v>1177</v>
      </c>
      <c r="C2290" t="s">
        <v>1065</v>
      </c>
      <c r="D2290" t="s">
        <v>1002</v>
      </c>
      <c r="E2290">
        <v>90000</v>
      </c>
      <c r="F2290" t="str">
        <f>IFERROR(INDEX(corres_pbs_variables!$A$1:$B$100,MATCH(tab_pbs[[#This Row],[libelle_produit]],corres_pbs_variables!$B$1:$B$100,0),1),"")</f>
        <v>sau_leg_serre</v>
      </c>
    </row>
    <row r="2291" spans="1:6" x14ac:dyDescent="0.25">
      <c r="A2291" t="s">
        <v>1176</v>
      </c>
      <c r="B2291" t="s">
        <v>1177</v>
      </c>
      <c r="C2291" t="s">
        <v>1065</v>
      </c>
      <c r="D2291" t="s">
        <v>1003</v>
      </c>
      <c r="E2291">
        <v>90000</v>
      </c>
      <c r="F2291" t="str">
        <f>IFERROR(INDEX(corres_pbs_variables!$A$1:$B$100,MATCH(tab_pbs[[#This Row],[libelle_produit]],corres_pbs_variables!$B$1:$B$100,0),1),"")</f>
        <v>sau_leg_serre</v>
      </c>
    </row>
    <row r="2292" spans="1:6" x14ac:dyDescent="0.25">
      <c r="A2292" t="s">
        <v>1176</v>
      </c>
      <c r="B2292" t="s">
        <v>1177</v>
      </c>
      <c r="C2292" t="s">
        <v>1065</v>
      </c>
      <c r="D2292" t="s">
        <v>1004</v>
      </c>
      <c r="E2292">
        <v>140000</v>
      </c>
      <c r="F2292" t="str">
        <f>IFERROR(INDEX(corres_pbs_variables!$A$1:$B$100,MATCH(tab_pbs[[#This Row],[libelle_produit]],corres_pbs_variables!$B$1:$B$100,0),1),"")</f>
        <v>sau_leg_serre</v>
      </c>
    </row>
    <row r="2293" spans="1:6" x14ac:dyDescent="0.25">
      <c r="A2293" t="s">
        <v>1176</v>
      </c>
      <c r="B2293" t="s">
        <v>1177</v>
      </c>
      <c r="C2293" t="s">
        <v>1065</v>
      </c>
      <c r="D2293" t="s">
        <v>1005</v>
      </c>
      <c r="E2293">
        <v>140000</v>
      </c>
      <c r="F2293" t="str">
        <f>IFERROR(INDEX(corres_pbs_variables!$A$1:$B$100,MATCH(tab_pbs[[#This Row],[libelle_produit]],corres_pbs_variables!$B$1:$B$100,0),1),"")</f>
        <v>sau_leg_serre</v>
      </c>
    </row>
    <row r="2294" spans="1:6" x14ac:dyDescent="0.25">
      <c r="A2294" t="s">
        <v>1176</v>
      </c>
      <c r="B2294" t="s">
        <v>1177</v>
      </c>
      <c r="C2294" t="s">
        <v>1065</v>
      </c>
      <c r="D2294" t="s">
        <v>1006</v>
      </c>
      <c r="E2294">
        <v>260000</v>
      </c>
      <c r="F2294" t="str">
        <f>IFERROR(INDEX(corres_pbs_variables!$A$1:$B$100,MATCH(tab_pbs[[#This Row],[libelle_produit]],corres_pbs_variables!$B$1:$B$100,0),1),"")</f>
        <v>sau_leg_serre</v>
      </c>
    </row>
    <row r="2295" spans="1:6" x14ac:dyDescent="0.25">
      <c r="A2295" t="s">
        <v>1176</v>
      </c>
      <c r="B2295" t="s">
        <v>1177</v>
      </c>
      <c r="C2295" t="s">
        <v>1065</v>
      </c>
      <c r="D2295" t="s">
        <v>1007</v>
      </c>
      <c r="E2295">
        <v>140000</v>
      </c>
      <c r="F2295" t="str">
        <f>IFERROR(INDEX(corres_pbs_variables!$A$1:$B$100,MATCH(tab_pbs[[#This Row],[libelle_produit]],corres_pbs_variables!$B$1:$B$100,0),1),"")</f>
        <v>sau_leg_serre</v>
      </c>
    </row>
    <row r="2296" spans="1:6" x14ac:dyDescent="0.25">
      <c r="A2296" t="s">
        <v>1176</v>
      </c>
      <c r="B2296" t="s">
        <v>1177</v>
      </c>
      <c r="C2296" t="s">
        <v>1065</v>
      </c>
      <c r="D2296" t="s">
        <v>1008</v>
      </c>
      <c r="E2296">
        <v>260000</v>
      </c>
      <c r="F2296" t="str">
        <f>IFERROR(INDEX(corres_pbs_variables!$A$1:$B$100,MATCH(tab_pbs[[#This Row],[libelle_produit]],corres_pbs_variables!$B$1:$B$100,0),1),"")</f>
        <v>sau_leg_serre</v>
      </c>
    </row>
    <row r="2297" spans="1:6" hidden="1" x14ac:dyDescent="0.25">
      <c r="A2297" t="s">
        <v>1178</v>
      </c>
      <c r="B2297" t="s">
        <v>1179</v>
      </c>
      <c r="C2297" t="s">
        <v>1065</v>
      </c>
      <c r="D2297" t="s">
        <v>983</v>
      </c>
      <c r="E2297">
        <v>10675</v>
      </c>
      <c r="F2297" t="str">
        <f>IFERROR(INDEX(corres_pbs_variables!$A$1:$B$100,MATCH(tab_pbs[[#This Row],[libelle_produit]],corres_pbs_variables!$B$1:$B$100,0),1),"")</f>
        <v/>
      </c>
    </row>
    <row r="2298" spans="1:6" hidden="1" x14ac:dyDescent="0.25">
      <c r="A2298" t="s">
        <v>1178</v>
      </c>
      <c r="B2298" t="s">
        <v>1179</v>
      </c>
      <c r="C2298" t="s">
        <v>1065</v>
      </c>
      <c r="D2298" t="s">
        <v>984</v>
      </c>
      <c r="E2298">
        <v>10675</v>
      </c>
      <c r="F2298" t="str">
        <f>IFERROR(INDEX(corres_pbs_variables!$A$1:$B$100,MATCH(tab_pbs[[#This Row],[libelle_produit]],corres_pbs_variables!$B$1:$B$100,0),1),"")</f>
        <v/>
      </c>
    </row>
    <row r="2299" spans="1:6" hidden="1" x14ac:dyDescent="0.25">
      <c r="A2299" t="s">
        <v>1178</v>
      </c>
      <c r="B2299" t="s">
        <v>1179</v>
      </c>
      <c r="C2299" t="s">
        <v>1065</v>
      </c>
      <c r="D2299" t="s">
        <v>985</v>
      </c>
      <c r="E2299">
        <v>3136</v>
      </c>
      <c r="F2299" t="str">
        <f>IFERROR(INDEX(corres_pbs_variables!$A$1:$B$100,MATCH(tab_pbs[[#This Row],[libelle_produit]],corres_pbs_variables!$B$1:$B$100,0),1),"")</f>
        <v/>
      </c>
    </row>
    <row r="2300" spans="1:6" hidden="1" x14ac:dyDescent="0.25">
      <c r="A2300" t="s">
        <v>1178</v>
      </c>
      <c r="B2300" t="s">
        <v>1179</v>
      </c>
      <c r="C2300" t="s">
        <v>1065</v>
      </c>
      <c r="D2300" t="s">
        <v>986</v>
      </c>
      <c r="E2300">
        <v>10675</v>
      </c>
      <c r="F2300" t="str">
        <f>IFERROR(INDEX(corres_pbs_variables!$A$1:$B$100,MATCH(tab_pbs[[#This Row],[libelle_produit]],corres_pbs_variables!$B$1:$B$100,0),1),"")</f>
        <v/>
      </c>
    </row>
    <row r="2301" spans="1:6" hidden="1" x14ac:dyDescent="0.25">
      <c r="A2301" t="s">
        <v>1178</v>
      </c>
      <c r="B2301" t="s">
        <v>1179</v>
      </c>
      <c r="C2301" t="s">
        <v>1065</v>
      </c>
      <c r="D2301" t="s">
        <v>987</v>
      </c>
      <c r="E2301">
        <v>10749</v>
      </c>
      <c r="F2301" t="str">
        <f>IFERROR(INDEX(corres_pbs_variables!$A$1:$B$100,MATCH(tab_pbs[[#This Row],[libelle_produit]],corres_pbs_variables!$B$1:$B$100,0),1),"")</f>
        <v/>
      </c>
    </row>
    <row r="2302" spans="1:6" hidden="1" x14ac:dyDescent="0.25">
      <c r="A2302" t="s">
        <v>1178</v>
      </c>
      <c r="B2302" t="s">
        <v>1179</v>
      </c>
      <c r="C2302" t="s">
        <v>1065</v>
      </c>
      <c r="D2302" t="s">
        <v>988</v>
      </c>
      <c r="E2302">
        <v>10675</v>
      </c>
      <c r="F2302" t="str">
        <f>IFERROR(INDEX(corres_pbs_variables!$A$1:$B$100,MATCH(tab_pbs[[#This Row],[libelle_produit]],corres_pbs_variables!$B$1:$B$100,0),1),"")</f>
        <v/>
      </c>
    </row>
    <row r="2303" spans="1:6" hidden="1" x14ac:dyDescent="0.25">
      <c r="A2303" t="s">
        <v>1178</v>
      </c>
      <c r="B2303" t="s">
        <v>1179</v>
      </c>
      <c r="C2303" t="s">
        <v>1065</v>
      </c>
      <c r="D2303" t="s">
        <v>989</v>
      </c>
      <c r="E2303">
        <v>10675</v>
      </c>
      <c r="F2303" t="str">
        <f>IFERROR(INDEX(corres_pbs_variables!$A$1:$B$100,MATCH(tab_pbs[[#This Row],[libelle_produit]],corres_pbs_variables!$B$1:$B$100,0),1),"")</f>
        <v/>
      </c>
    </row>
    <row r="2304" spans="1:6" hidden="1" x14ac:dyDescent="0.25">
      <c r="A2304" t="s">
        <v>1178</v>
      </c>
      <c r="B2304" t="s">
        <v>1179</v>
      </c>
      <c r="C2304" t="s">
        <v>1065</v>
      </c>
      <c r="D2304" t="s">
        <v>990</v>
      </c>
      <c r="E2304">
        <v>10675</v>
      </c>
      <c r="F2304" t="str">
        <f>IFERROR(INDEX(corres_pbs_variables!$A$1:$B$100,MATCH(tab_pbs[[#This Row],[libelle_produit]],corres_pbs_variables!$B$1:$B$100,0),1),"")</f>
        <v/>
      </c>
    </row>
    <row r="2305" spans="1:6" hidden="1" x14ac:dyDescent="0.25">
      <c r="A2305" t="s">
        <v>1178</v>
      </c>
      <c r="B2305" t="s">
        <v>1179</v>
      </c>
      <c r="C2305" t="s">
        <v>1065</v>
      </c>
      <c r="D2305" t="s">
        <v>991</v>
      </c>
      <c r="E2305">
        <v>10675</v>
      </c>
      <c r="F2305" t="str">
        <f>IFERROR(INDEX(corres_pbs_variables!$A$1:$B$100,MATCH(tab_pbs[[#This Row],[libelle_produit]],corres_pbs_variables!$B$1:$B$100,0),1),"")</f>
        <v/>
      </c>
    </row>
    <row r="2306" spans="1:6" hidden="1" x14ac:dyDescent="0.25">
      <c r="A2306" t="s">
        <v>1178</v>
      </c>
      <c r="B2306" t="s">
        <v>1179</v>
      </c>
      <c r="C2306" t="s">
        <v>1065</v>
      </c>
      <c r="D2306" t="s">
        <v>992</v>
      </c>
      <c r="E2306">
        <v>10675</v>
      </c>
      <c r="F2306" t="str">
        <f>IFERROR(INDEX(corres_pbs_variables!$A$1:$B$100,MATCH(tab_pbs[[#This Row],[libelle_produit]],corres_pbs_variables!$B$1:$B$100,0),1),"")</f>
        <v/>
      </c>
    </row>
    <row r="2307" spans="1:6" hidden="1" x14ac:dyDescent="0.25">
      <c r="A2307" t="s">
        <v>1178</v>
      </c>
      <c r="B2307" t="s">
        <v>1179</v>
      </c>
      <c r="C2307" t="s">
        <v>1065</v>
      </c>
      <c r="D2307" t="s">
        <v>993</v>
      </c>
      <c r="E2307">
        <v>10675</v>
      </c>
      <c r="F2307" t="str">
        <f>IFERROR(INDEX(corres_pbs_variables!$A$1:$B$100,MATCH(tab_pbs[[#This Row],[libelle_produit]],corres_pbs_variables!$B$1:$B$100,0),1),"")</f>
        <v/>
      </c>
    </row>
    <row r="2308" spans="1:6" hidden="1" x14ac:dyDescent="0.25">
      <c r="A2308" t="s">
        <v>1178</v>
      </c>
      <c r="B2308" t="s">
        <v>1179</v>
      </c>
      <c r="C2308" t="s">
        <v>1065</v>
      </c>
      <c r="D2308" t="s">
        <v>994</v>
      </c>
      <c r="E2308">
        <v>19866</v>
      </c>
      <c r="F2308" t="str">
        <f>IFERROR(INDEX(corres_pbs_variables!$A$1:$B$100,MATCH(tab_pbs[[#This Row],[libelle_produit]],corres_pbs_variables!$B$1:$B$100,0),1),"")</f>
        <v/>
      </c>
    </row>
    <row r="2309" spans="1:6" hidden="1" x14ac:dyDescent="0.25">
      <c r="A2309" t="s">
        <v>1178</v>
      </c>
      <c r="B2309" t="s">
        <v>1179</v>
      </c>
      <c r="C2309" t="s">
        <v>1065</v>
      </c>
      <c r="D2309" t="s">
        <v>995</v>
      </c>
      <c r="E2309">
        <v>10675</v>
      </c>
      <c r="F2309" t="str">
        <f>IFERROR(INDEX(corres_pbs_variables!$A$1:$B$100,MATCH(tab_pbs[[#This Row],[libelle_produit]],corres_pbs_variables!$B$1:$B$100,0),1),"")</f>
        <v/>
      </c>
    </row>
    <row r="2310" spans="1:6" hidden="1" x14ac:dyDescent="0.25">
      <c r="A2310" t="s">
        <v>1178</v>
      </c>
      <c r="B2310" t="s">
        <v>1179</v>
      </c>
      <c r="C2310" t="s">
        <v>1065</v>
      </c>
      <c r="D2310" t="s">
        <v>996</v>
      </c>
      <c r="E2310">
        <v>10675</v>
      </c>
      <c r="F2310" t="str">
        <f>IFERROR(INDEX(corres_pbs_variables!$A$1:$B$100,MATCH(tab_pbs[[#This Row],[libelle_produit]],corres_pbs_variables!$B$1:$B$100,0),1),"")</f>
        <v/>
      </c>
    </row>
    <row r="2311" spans="1:6" hidden="1" x14ac:dyDescent="0.25">
      <c r="A2311" t="s">
        <v>1178</v>
      </c>
      <c r="B2311" t="s">
        <v>1179</v>
      </c>
      <c r="C2311" t="s">
        <v>1065</v>
      </c>
      <c r="D2311" t="s">
        <v>997</v>
      </c>
      <c r="E2311">
        <v>10675</v>
      </c>
      <c r="F2311" t="str">
        <f>IFERROR(INDEX(corres_pbs_variables!$A$1:$B$100,MATCH(tab_pbs[[#This Row],[libelle_produit]],corres_pbs_variables!$B$1:$B$100,0),1),"")</f>
        <v/>
      </c>
    </row>
    <row r="2312" spans="1:6" hidden="1" x14ac:dyDescent="0.25">
      <c r="A2312" t="s">
        <v>1178</v>
      </c>
      <c r="B2312" t="s">
        <v>1179</v>
      </c>
      <c r="C2312" t="s">
        <v>1065</v>
      </c>
      <c r="D2312" t="s">
        <v>998</v>
      </c>
      <c r="E2312">
        <v>10675</v>
      </c>
      <c r="F2312" t="str">
        <f>IFERROR(INDEX(corres_pbs_variables!$A$1:$B$100,MATCH(tab_pbs[[#This Row],[libelle_produit]],corres_pbs_variables!$B$1:$B$100,0),1),"")</f>
        <v/>
      </c>
    </row>
    <row r="2313" spans="1:6" hidden="1" x14ac:dyDescent="0.25">
      <c r="A2313" t="s">
        <v>1178</v>
      </c>
      <c r="B2313" t="s">
        <v>1179</v>
      </c>
      <c r="C2313" t="s">
        <v>1065</v>
      </c>
      <c r="D2313" t="s">
        <v>999</v>
      </c>
      <c r="E2313">
        <v>10675</v>
      </c>
      <c r="F2313" t="str">
        <f>IFERROR(INDEX(corres_pbs_variables!$A$1:$B$100,MATCH(tab_pbs[[#This Row],[libelle_produit]],corres_pbs_variables!$B$1:$B$100,0),1),"")</f>
        <v/>
      </c>
    </row>
    <row r="2314" spans="1:6" hidden="1" x14ac:dyDescent="0.25">
      <c r="A2314" t="s">
        <v>1178</v>
      </c>
      <c r="B2314" t="s">
        <v>1179</v>
      </c>
      <c r="C2314" t="s">
        <v>1065</v>
      </c>
      <c r="D2314" t="s">
        <v>1000</v>
      </c>
      <c r="E2314">
        <v>22349</v>
      </c>
      <c r="F2314" t="str">
        <f>IFERROR(INDEX(corres_pbs_variables!$A$1:$B$100,MATCH(tab_pbs[[#This Row],[libelle_produit]],corres_pbs_variables!$B$1:$B$100,0),1),"")</f>
        <v/>
      </c>
    </row>
    <row r="2315" spans="1:6" hidden="1" x14ac:dyDescent="0.25">
      <c r="A2315" t="s">
        <v>1178</v>
      </c>
      <c r="B2315" t="s">
        <v>1179</v>
      </c>
      <c r="C2315" t="s">
        <v>1065</v>
      </c>
      <c r="D2315" t="s">
        <v>20</v>
      </c>
      <c r="E2315">
        <v>10675</v>
      </c>
      <c r="F2315" t="str">
        <f>IFERROR(INDEX(corres_pbs_variables!$A$1:$B$100,MATCH(tab_pbs[[#This Row],[libelle_produit]],corres_pbs_variables!$B$1:$B$100,0),1),"")</f>
        <v/>
      </c>
    </row>
    <row r="2316" spans="1:6" hidden="1" x14ac:dyDescent="0.25">
      <c r="A2316" t="s">
        <v>1178</v>
      </c>
      <c r="B2316" t="s">
        <v>1179</v>
      </c>
      <c r="C2316" t="s">
        <v>1065</v>
      </c>
      <c r="D2316" t="s">
        <v>1001</v>
      </c>
      <c r="E2316">
        <v>22304</v>
      </c>
      <c r="F2316" t="str">
        <f>IFERROR(INDEX(corres_pbs_variables!$A$1:$B$100,MATCH(tab_pbs[[#This Row],[libelle_produit]],corres_pbs_variables!$B$1:$B$100,0),1),"")</f>
        <v/>
      </c>
    </row>
    <row r="2317" spans="1:6" hidden="1" x14ac:dyDescent="0.25">
      <c r="A2317" t="s">
        <v>1178</v>
      </c>
      <c r="B2317" t="s">
        <v>1179</v>
      </c>
      <c r="C2317" t="s">
        <v>1065</v>
      </c>
      <c r="D2317" t="s">
        <v>1002</v>
      </c>
      <c r="E2317">
        <v>26178</v>
      </c>
      <c r="F2317" t="str">
        <f>IFERROR(INDEX(corres_pbs_variables!$A$1:$B$100,MATCH(tab_pbs[[#This Row],[libelle_produit]],corres_pbs_variables!$B$1:$B$100,0),1),"")</f>
        <v/>
      </c>
    </row>
    <row r="2318" spans="1:6" hidden="1" x14ac:dyDescent="0.25">
      <c r="A2318" t="s">
        <v>1178</v>
      </c>
      <c r="B2318" t="s">
        <v>1179</v>
      </c>
      <c r="C2318" t="s">
        <v>1065</v>
      </c>
      <c r="D2318" t="s">
        <v>1003</v>
      </c>
      <c r="E2318">
        <v>26178</v>
      </c>
      <c r="F2318" t="str">
        <f>IFERROR(INDEX(corres_pbs_variables!$A$1:$B$100,MATCH(tab_pbs[[#This Row],[libelle_produit]],corres_pbs_variables!$B$1:$B$100,0),1),"")</f>
        <v/>
      </c>
    </row>
    <row r="2319" spans="1:6" hidden="1" x14ac:dyDescent="0.25">
      <c r="A2319" t="s">
        <v>1178</v>
      </c>
      <c r="B2319" t="s">
        <v>1179</v>
      </c>
      <c r="C2319" t="s">
        <v>1065</v>
      </c>
      <c r="D2319" t="s">
        <v>1004</v>
      </c>
      <c r="E2319">
        <v>24307</v>
      </c>
      <c r="F2319" t="str">
        <f>IFERROR(INDEX(corres_pbs_variables!$A$1:$B$100,MATCH(tab_pbs[[#This Row],[libelle_produit]],corres_pbs_variables!$B$1:$B$100,0),1),"")</f>
        <v/>
      </c>
    </row>
    <row r="2320" spans="1:6" hidden="1" x14ac:dyDescent="0.25">
      <c r="A2320" t="s">
        <v>1178</v>
      </c>
      <c r="B2320" t="s">
        <v>1179</v>
      </c>
      <c r="C2320" t="s">
        <v>1065</v>
      </c>
      <c r="D2320" t="s">
        <v>1005</v>
      </c>
      <c r="E2320">
        <v>31774</v>
      </c>
      <c r="F2320" t="str">
        <f>IFERROR(INDEX(corres_pbs_variables!$A$1:$B$100,MATCH(tab_pbs[[#This Row],[libelle_produit]],corres_pbs_variables!$B$1:$B$100,0),1),"")</f>
        <v/>
      </c>
    </row>
    <row r="2321" spans="1:6" hidden="1" x14ac:dyDescent="0.25">
      <c r="A2321" t="s">
        <v>1178</v>
      </c>
      <c r="B2321" t="s">
        <v>1179</v>
      </c>
      <c r="C2321" t="s">
        <v>1065</v>
      </c>
      <c r="D2321" t="s">
        <v>1006</v>
      </c>
      <c r="E2321">
        <v>51000</v>
      </c>
      <c r="F2321" t="str">
        <f>IFERROR(INDEX(corres_pbs_variables!$A$1:$B$100,MATCH(tab_pbs[[#This Row],[libelle_produit]],corres_pbs_variables!$B$1:$B$100,0),1),"")</f>
        <v/>
      </c>
    </row>
    <row r="2322" spans="1:6" hidden="1" x14ac:dyDescent="0.25">
      <c r="A2322" t="s">
        <v>1178</v>
      </c>
      <c r="B2322" t="s">
        <v>1179</v>
      </c>
      <c r="C2322" t="s">
        <v>1065</v>
      </c>
      <c r="D2322" t="s">
        <v>1007</v>
      </c>
      <c r="E2322">
        <v>35694</v>
      </c>
      <c r="F2322" t="str">
        <f>IFERROR(INDEX(corres_pbs_variables!$A$1:$B$100,MATCH(tab_pbs[[#This Row],[libelle_produit]],corres_pbs_variables!$B$1:$B$100,0),1),"")</f>
        <v/>
      </c>
    </row>
    <row r="2323" spans="1:6" hidden="1" x14ac:dyDescent="0.25">
      <c r="A2323" t="s">
        <v>1178</v>
      </c>
      <c r="B2323" t="s">
        <v>1179</v>
      </c>
      <c r="C2323" t="s">
        <v>1065</v>
      </c>
      <c r="D2323" t="s">
        <v>1008</v>
      </c>
      <c r="E2323">
        <v>35694</v>
      </c>
      <c r="F2323" t="str">
        <f>IFERROR(INDEX(corres_pbs_variables!$A$1:$B$100,MATCH(tab_pbs[[#This Row],[libelle_produit]],corres_pbs_variables!$B$1:$B$100,0),1),"")</f>
        <v/>
      </c>
    </row>
    <row r="2324" spans="1:6" hidden="1" x14ac:dyDescent="0.25">
      <c r="A2324" t="s">
        <v>1180</v>
      </c>
      <c r="B2324" t="s">
        <v>1181</v>
      </c>
      <c r="C2324" t="s">
        <v>1065</v>
      </c>
      <c r="D2324" t="s">
        <v>983</v>
      </c>
      <c r="E2324">
        <v>25947</v>
      </c>
      <c r="F2324" t="str">
        <f>IFERROR(INDEX(corres_pbs_variables!$A$1:$B$100,MATCH(tab_pbs[[#This Row],[libelle_produit]],corres_pbs_variables!$B$1:$B$100,0),1),"")</f>
        <v/>
      </c>
    </row>
    <row r="2325" spans="1:6" hidden="1" x14ac:dyDescent="0.25">
      <c r="A2325" t="s">
        <v>1180</v>
      </c>
      <c r="B2325" t="s">
        <v>1181</v>
      </c>
      <c r="C2325" t="s">
        <v>1065</v>
      </c>
      <c r="D2325" t="s">
        <v>984</v>
      </c>
      <c r="E2325">
        <v>25947</v>
      </c>
      <c r="F2325" t="str">
        <f>IFERROR(INDEX(corres_pbs_variables!$A$1:$B$100,MATCH(tab_pbs[[#This Row],[libelle_produit]],corres_pbs_variables!$B$1:$B$100,0),1),"")</f>
        <v/>
      </c>
    </row>
    <row r="2326" spans="1:6" hidden="1" x14ac:dyDescent="0.25">
      <c r="A2326" t="s">
        <v>1180</v>
      </c>
      <c r="B2326" t="s">
        <v>1181</v>
      </c>
      <c r="C2326" t="s">
        <v>1065</v>
      </c>
      <c r="D2326" t="s">
        <v>985</v>
      </c>
      <c r="E2326">
        <v>25947</v>
      </c>
      <c r="F2326" t="str">
        <f>IFERROR(INDEX(corres_pbs_variables!$A$1:$B$100,MATCH(tab_pbs[[#This Row],[libelle_produit]],corres_pbs_variables!$B$1:$B$100,0),1),"")</f>
        <v/>
      </c>
    </row>
    <row r="2327" spans="1:6" hidden="1" x14ac:dyDescent="0.25">
      <c r="A2327" t="s">
        <v>1180</v>
      </c>
      <c r="B2327" t="s">
        <v>1181</v>
      </c>
      <c r="C2327" t="s">
        <v>1065</v>
      </c>
      <c r="D2327" t="s">
        <v>986</v>
      </c>
      <c r="E2327">
        <v>25947</v>
      </c>
      <c r="F2327" t="str">
        <f>IFERROR(INDEX(corres_pbs_variables!$A$1:$B$100,MATCH(tab_pbs[[#This Row],[libelle_produit]],corres_pbs_variables!$B$1:$B$100,0),1),"")</f>
        <v/>
      </c>
    </row>
    <row r="2328" spans="1:6" hidden="1" x14ac:dyDescent="0.25">
      <c r="A2328" t="s">
        <v>1180</v>
      </c>
      <c r="B2328" t="s">
        <v>1181</v>
      </c>
      <c r="C2328" t="s">
        <v>1065</v>
      </c>
      <c r="D2328" t="s">
        <v>987</v>
      </c>
      <c r="E2328">
        <v>25947</v>
      </c>
      <c r="F2328" t="str">
        <f>IFERROR(INDEX(corres_pbs_variables!$A$1:$B$100,MATCH(tab_pbs[[#This Row],[libelle_produit]],corres_pbs_variables!$B$1:$B$100,0),1),"")</f>
        <v/>
      </c>
    </row>
    <row r="2329" spans="1:6" hidden="1" x14ac:dyDescent="0.25">
      <c r="A2329" t="s">
        <v>1180</v>
      </c>
      <c r="B2329" t="s">
        <v>1181</v>
      </c>
      <c r="C2329" t="s">
        <v>1065</v>
      </c>
      <c r="D2329" t="s">
        <v>988</v>
      </c>
      <c r="E2329">
        <v>25947</v>
      </c>
      <c r="F2329" t="str">
        <f>IFERROR(INDEX(corres_pbs_variables!$A$1:$B$100,MATCH(tab_pbs[[#This Row],[libelle_produit]],corres_pbs_variables!$B$1:$B$100,0),1),"")</f>
        <v/>
      </c>
    </row>
    <row r="2330" spans="1:6" hidden="1" x14ac:dyDescent="0.25">
      <c r="A2330" t="s">
        <v>1180</v>
      </c>
      <c r="B2330" t="s">
        <v>1181</v>
      </c>
      <c r="C2330" t="s">
        <v>1065</v>
      </c>
      <c r="D2330" t="s">
        <v>989</v>
      </c>
      <c r="E2330">
        <v>25947</v>
      </c>
      <c r="F2330" t="str">
        <f>IFERROR(INDEX(corres_pbs_variables!$A$1:$B$100,MATCH(tab_pbs[[#This Row],[libelle_produit]],corres_pbs_variables!$B$1:$B$100,0),1),"")</f>
        <v/>
      </c>
    </row>
    <row r="2331" spans="1:6" hidden="1" x14ac:dyDescent="0.25">
      <c r="A2331" t="s">
        <v>1180</v>
      </c>
      <c r="B2331" t="s">
        <v>1181</v>
      </c>
      <c r="C2331" t="s">
        <v>1065</v>
      </c>
      <c r="D2331" t="s">
        <v>990</v>
      </c>
      <c r="E2331">
        <v>25947</v>
      </c>
      <c r="F2331" t="str">
        <f>IFERROR(INDEX(corres_pbs_variables!$A$1:$B$100,MATCH(tab_pbs[[#This Row],[libelle_produit]],corres_pbs_variables!$B$1:$B$100,0),1),"")</f>
        <v/>
      </c>
    </row>
    <row r="2332" spans="1:6" hidden="1" x14ac:dyDescent="0.25">
      <c r="A2332" t="s">
        <v>1180</v>
      </c>
      <c r="B2332" t="s">
        <v>1181</v>
      </c>
      <c r="C2332" t="s">
        <v>1065</v>
      </c>
      <c r="D2332" t="s">
        <v>991</v>
      </c>
      <c r="E2332">
        <v>25947</v>
      </c>
      <c r="F2332" t="str">
        <f>IFERROR(INDEX(corres_pbs_variables!$A$1:$B$100,MATCH(tab_pbs[[#This Row],[libelle_produit]],corres_pbs_variables!$B$1:$B$100,0),1),"")</f>
        <v/>
      </c>
    </row>
    <row r="2333" spans="1:6" hidden="1" x14ac:dyDescent="0.25">
      <c r="A2333" t="s">
        <v>1180</v>
      </c>
      <c r="B2333" t="s">
        <v>1181</v>
      </c>
      <c r="C2333" t="s">
        <v>1065</v>
      </c>
      <c r="D2333" t="s">
        <v>992</v>
      </c>
      <c r="E2333">
        <v>25947</v>
      </c>
      <c r="F2333" t="str">
        <f>IFERROR(INDEX(corres_pbs_variables!$A$1:$B$100,MATCH(tab_pbs[[#This Row],[libelle_produit]],corres_pbs_variables!$B$1:$B$100,0),1),"")</f>
        <v/>
      </c>
    </row>
    <row r="2334" spans="1:6" hidden="1" x14ac:dyDescent="0.25">
      <c r="A2334" t="s">
        <v>1180</v>
      </c>
      <c r="B2334" t="s">
        <v>1181</v>
      </c>
      <c r="C2334" t="s">
        <v>1065</v>
      </c>
      <c r="D2334" t="s">
        <v>993</v>
      </c>
      <c r="E2334">
        <v>25947</v>
      </c>
      <c r="F2334" t="str">
        <f>IFERROR(INDEX(corres_pbs_variables!$A$1:$B$100,MATCH(tab_pbs[[#This Row],[libelle_produit]],corres_pbs_variables!$B$1:$B$100,0),1),"")</f>
        <v/>
      </c>
    </row>
    <row r="2335" spans="1:6" hidden="1" x14ac:dyDescent="0.25">
      <c r="A2335" t="s">
        <v>1180</v>
      </c>
      <c r="B2335" t="s">
        <v>1181</v>
      </c>
      <c r="C2335" t="s">
        <v>1065</v>
      </c>
      <c r="D2335" t="s">
        <v>994</v>
      </c>
      <c r="E2335">
        <v>27667</v>
      </c>
      <c r="F2335" t="str">
        <f>IFERROR(INDEX(corres_pbs_variables!$A$1:$B$100,MATCH(tab_pbs[[#This Row],[libelle_produit]],corres_pbs_variables!$B$1:$B$100,0),1),"")</f>
        <v/>
      </c>
    </row>
    <row r="2336" spans="1:6" hidden="1" x14ac:dyDescent="0.25">
      <c r="A2336" t="s">
        <v>1180</v>
      </c>
      <c r="B2336" t="s">
        <v>1181</v>
      </c>
      <c r="C2336" t="s">
        <v>1065</v>
      </c>
      <c r="D2336" t="s">
        <v>995</v>
      </c>
      <c r="E2336">
        <v>25947</v>
      </c>
      <c r="F2336" t="str">
        <f>IFERROR(INDEX(corres_pbs_variables!$A$1:$B$100,MATCH(tab_pbs[[#This Row],[libelle_produit]],corres_pbs_variables!$B$1:$B$100,0),1),"")</f>
        <v/>
      </c>
    </row>
    <row r="2337" spans="1:6" hidden="1" x14ac:dyDescent="0.25">
      <c r="A2337" t="s">
        <v>1180</v>
      </c>
      <c r="B2337" t="s">
        <v>1181</v>
      </c>
      <c r="C2337" t="s">
        <v>1065</v>
      </c>
      <c r="D2337" t="s">
        <v>996</v>
      </c>
      <c r="E2337">
        <v>25947</v>
      </c>
      <c r="F2337" t="str">
        <f>IFERROR(INDEX(corres_pbs_variables!$A$1:$B$100,MATCH(tab_pbs[[#This Row],[libelle_produit]],corres_pbs_variables!$B$1:$B$100,0),1),"")</f>
        <v/>
      </c>
    </row>
    <row r="2338" spans="1:6" hidden="1" x14ac:dyDescent="0.25">
      <c r="A2338" t="s">
        <v>1180</v>
      </c>
      <c r="B2338" t="s">
        <v>1181</v>
      </c>
      <c r="C2338" t="s">
        <v>1065</v>
      </c>
      <c r="D2338" t="s">
        <v>997</v>
      </c>
      <c r="E2338">
        <v>25947</v>
      </c>
      <c r="F2338" t="str">
        <f>IFERROR(INDEX(corres_pbs_variables!$A$1:$B$100,MATCH(tab_pbs[[#This Row],[libelle_produit]],corres_pbs_variables!$B$1:$B$100,0),1),"")</f>
        <v/>
      </c>
    </row>
    <row r="2339" spans="1:6" hidden="1" x14ac:dyDescent="0.25">
      <c r="A2339" t="s">
        <v>1180</v>
      </c>
      <c r="B2339" t="s">
        <v>1181</v>
      </c>
      <c r="C2339" t="s">
        <v>1065</v>
      </c>
      <c r="D2339" t="s">
        <v>998</v>
      </c>
      <c r="E2339">
        <v>25947</v>
      </c>
      <c r="F2339" t="str">
        <f>IFERROR(INDEX(corres_pbs_variables!$A$1:$B$100,MATCH(tab_pbs[[#This Row],[libelle_produit]],corres_pbs_variables!$B$1:$B$100,0),1),"")</f>
        <v/>
      </c>
    </row>
    <row r="2340" spans="1:6" hidden="1" x14ac:dyDescent="0.25">
      <c r="A2340" t="s">
        <v>1180</v>
      </c>
      <c r="B2340" t="s">
        <v>1181</v>
      </c>
      <c r="C2340" t="s">
        <v>1065</v>
      </c>
      <c r="D2340" t="s">
        <v>999</v>
      </c>
      <c r="E2340">
        <v>25947</v>
      </c>
      <c r="F2340" t="str">
        <f>IFERROR(INDEX(corres_pbs_variables!$A$1:$B$100,MATCH(tab_pbs[[#This Row],[libelle_produit]],corres_pbs_variables!$B$1:$B$100,0),1),"")</f>
        <v/>
      </c>
    </row>
    <row r="2341" spans="1:6" hidden="1" x14ac:dyDescent="0.25">
      <c r="A2341" t="s">
        <v>1180</v>
      </c>
      <c r="B2341" t="s">
        <v>1181</v>
      </c>
      <c r="C2341" t="s">
        <v>1065</v>
      </c>
      <c r="D2341" t="s">
        <v>1000</v>
      </c>
      <c r="E2341">
        <v>26333</v>
      </c>
      <c r="F2341" t="str">
        <f>IFERROR(INDEX(corres_pbs_variables!$A$1:$B$100,MATCH(tab_pbs[[#This Row],[libelle_produit]],corres_pbs_variables!$B$1:$B$100,0),1),"")</f>
        <v/>
      </c>
    </row>
    <row r="2342" spans="1:6" hidden="1" x14ac:dyDescent="0.25">
      <c r="A2342" t="s">
        <v>1180</v>
      </c>
      <c r="B2342" t="s">
        <v>1181</v>
      </c>
      <c r="C2342" t="s">
        <v>1065</v>
      </c>
      <c r="D2342" t="s">
        <v>20</v>
      </c>
      <c r="E2342">
        <v>25947</v>
      </c>
      <c r="F2342" t="str">
        <f>IFERROR(INDEX(corres_pbs_variables!$A$1:$B$100,MATCH(tab_pbs[[#This Row],[libelle_produit]],corres_pbs_variables!$B$1:$B$100,0),1),"")</f>
        <v/>
      </c>
    </row>
    <row r="2343" spans="1:6" hidden="1" x14ac:dyDescent="0.25">
      <c r="A2343" t="s">
        <v>1180</v>
      </c>
      <c r="B2343" t="s">
        <v>1181</v>
      </c>
      <c r="C2343" t="s">
        <v>1065</v>
      </c>
      <c r="D2343" t="s">
        <v>1001</v>
      </c>
      <c r="E2343">
        <v>24564</v>
      </c>
      <c r="F2343" t="str">
        <f>IFERROR(INDEX(corres_pbs_variables!$A$1:$B$100,MATCH(tab_pbs[[#This Row],[libelle_produit]],corres_pbs_variables!$B$1:$B$100,0),1),"")</f>
        <v/>
      </c>
    </row>
    <row r="2344" spans="1:6" hidden="1" x14ac:dyDescent="0.25">
      <c r="A2344" t="s">
        <v>1180</v>
      </c>
      <c r="B2344" t="s">
        <v>1181</v>
      </c>
      <c r="C2344" t="s">
        <v>1065</v>
      </c>
      <c r="D2344" t="s">
        <v>1002</v>
      </c>
      <c r="E2344">
        <v>34465</v>
      </c>
      <c r="F2344" t="str">
        <f>IFERROR(INDEX(corres_pbs_variables!$A$1:$B$100,MATCH(tab_pbs[[#This Row],[libelle_produit]],corres_pbs_variables!$B$1:$B$100,0),1),"")</f>
        <v/>
      </c>
    </row>
    <row r="2345" spans="1:6" hidden="1" x14ac:dyDescent="0.25">
      <c r="A2345" t="s">
        <v>1180</v>
      </c>
      <c r="B2345" t="s">
        <v>1181</v>
      </c>
      <c r="C2345" t="s">
        <v>1065</v>
      </c>
      <c r="D2345" t="s">
        <v>1003</v>
      </c>
      <c r="E2345">
        <v>34465</v>
      </c>
      <c r="F2345" t="str">
        <f>IFERROR(INDEX(corres_pbs_variables!$A$1:$B$100,MATCH(tab_pbs[[#This Row],[libelle_produit]],corres_pbs_variables!$B$1:$B$100,0),1),"")</f>
        <v/>
      </c>
    </row>
    <row r="2346" spans="1:6" hidden="1" x14ac:dyDescent="0.25">
      <c r="A2346" t="s">
        <v>1180</v>
      </c>
      <c r="B2346" t="s">
        <v>1181</v>
      </c>
      <c r="C2346" t="s">
        <v>1065</v>
      </c>
      <c r="D2346" t="s">
        <v>1004</v>
      </c>
      <c r="E2346">
        <v>23000</v>
      </c>
      <c r="F2346" t="str">
        <f>IFERROR(INDEX(corres_pbs_variables!$A$1:$B$100,MATCH(tab_pbs[[#This Row],[libelle_produit]],corres_pbs_variables!$B$1:$B$100,0),1),"")</f>
        <v/>
      </c>
    </row>
    <row r="2347" spans="1:6" hidden="1" x14ac:dyDescent="0.25">
      <c r="A2347" t="s">
        <v>1180</v>
      </c>
      <c r="B2347" t="s">
        <v>1181</v>
      </c>
      <c r="C2347" t="s">
        <v>1065</v>
      </c>
      <c r="D2347" t="s">
        <v>1005</v>
      </c>
      <c r="E2347">
        <v>34465</v>
      </c>
      <c r="F2347" t="str">
        <f>IFERROR(INDEX(corres_pbs_variables!$A$1:$B$100,MATCH(tab_pbs[[#This Row],[libelle_produit]],corres_pbs_variables!$B$1:$B$100,0),1),"")</f>
        <v/>
      </c>
    </row>
    <row r="2348" spans="1:6" hidden="1" x14ac:dyDescent="0.25">
      <c r="A2348" t="s">
        <v>1180</v>
      </c>
      <c r="B2348" t="s">
        <v>1181</v>
      </c>
      <c r="C2348" t="s">
        <v>1065</v>
      </c>
      <c r="D2348" t="s">
        <v>1006</v>
      </c>
      <c r="E2348">
        <v>51000</v>
      </c>
      <c r="F2348" t="str">
        <f>IFERROR(INDEX(corres_pbs_variables!$A$1:$B$100,MATCH(tab_pbs[[#This Row],[libelle_produit]],corres_pbs_variables!$B$1:$B$100,0),1),"")</f>
        <v/>
      </c>
    </row>
    <row r="2349" spans="1:6" hidden="1" x14ac:dyDescent="0.25">
      <c r="A2349" t="s">
        <v>1180</v>
      </c>
      <c r="B2349" t="s">
        <v>1181</v>
      </c>
      <c r="C2349" t="s">
        <v>1065</v>
      </c>
      <c r="D2349" t="s">
        <v>1007</v>
      </c>
      <c r="E2349">
        <v>23000</v>
      </c>
      <c r="F2349" t="str">
        <f>IFERROR(INDEX(corres_pbs_variables!$A$1:$B$100,MATCH(tab_pbs[[#This Row],[libelle_produit]],corres_pbs_variables!$B$1:$B$100,0),1),"")</f>
        <v/>
      </c>
    </row>
    <row r="2350" spans="1:6" hidden="1" x14ac:dyDescent="0.25">
      <c r="A2350" t="s">
        <v>1180</v>
      </c>
      <c r="B2350" t="s">
        <v>1181</v>
      </c>
      <c r="C2350" t="s">
        <v>1065</v>
      </c>
      <c r="D2350" t="s">
        <v>1008</v>
      </c>
      <c r="E2350">
        <v>34465</v>
      </c>
      <c r="F2350" t="str">
        <f>IFERROR(INDEX(corres_pbs_variables!$A$1:$B$100,MATCH(tab_pbs[[#This Row],[libelle_produit]],corres_pbs_variables!$B$1:$B$100,0),1),"")</f>
        <v/>
      </c>
    </row>
    <row r="2351" spans="1:6" hidden="1" x14ac:dyDescent="0.25">
      <c r="A2351" t="s">
        <v>1182</v>
      </c>
      <c r="B2351" t="s">
        <v>1183</v>
      </c>
      <c r="C2351" t="s">
        <v>1065</v>
      </c>
      <c r="D2351" t="s">
        <v>983</v>
      </c>
      <c r="E2351">
        <v>7140</v>
      </c>
      <c r="F2351" t="str">
        <f>IFERROR(INDEX(corres_pbs_variables!$A$1:$B$100,MATCH(tab_pbs[[#This Row],[libelle_produit]],corres_pbs_variables!$B$1:$B$100,0),1),"")</f>
        <v>sau_lpc</v>
      </c>
    </row>
    <row r="2352" spans="1:6" hidden="1" x14ac:dyDescent="0.25">
      <c r="A2352" t="s">
        <v>1182</v>
      </c>
      <c r="B2352" t="s">
        <v>1183</v>
      </c>
      <c r="C2352" t="s">
        <v>1065</v>
      </c>
      <c r="D2352" t="s">
        <v>984</v>
      </c>
      <c r="E2352">
        <v>7140</v>
      </c>
      <c r="F2352" t="str">
        <f>IFERROR(INDEX(corres_pbs_variables!$A$1:$B$100,MATCH(tab_pbs[[#This Row],[libelle_produit]],corres_pbs_variables!$B$1:$B$100,0),1),"")</f>
        <v>sau_lpc</v>
      </c>
    </row>
    <row r="2353" spans="1:6" hidden="1" x14ac:dyDescent="0.25">
      <c r="A2353" t="s">
        <v>1182</v>
      </c>
      <c r="B2353" t="s">
        <v>1183</v>
      </c>
      <c r="C2353" t="s">
        <v>1065</v>
      </c>
      <c r="D2353" t="s">
        <v>985</v>
      </c>
      <c r="E2353">
        <v>3009</v>
      </c>
      <c r="F2353" t="str">
        <f>IFERROR(INDEX(corres_pbs_variables!$A$1:$B$100,MATCH(tab_pbs[[#This Row],[libelle_produit]],corres_pbs_variables!$B$1:$B$100,0),1),"")</f>
        <v>sau_lpc</v>
      </c>
    </row>
    <row r="2354" spans="1:6" hidden="1" x14ac:dyDescent="0.25">
      <c r="A2354" t="s">
        <v>1182</v>
      </c>
      <c r="B2354" t="s">
        <v>1183</v>
      </c>
      <c r="C2354" t="s">
        <v>1065</v>
      </c>
      <c r="D2354" t="s">
        <v>986</v>
      </c>
      <c r="E2354">
        <v>7140</v>
      </c>
      <c r="F2354" t="str">
        <f>IFERROR(INDEX(corres_pbs_variables!$A$1:$B$100,MATCH(tab_pbs[[#This Row],[libelle_produit]],corres_pbs_variables!$B$1:$B$100,0),1),"")</f>
        <v>sau_lpc</v>
      </c>
    </row>
    <row r="2355" spans="1:6" hidden="1" x14ac:dyDescent="0.25">
      <c r="A2355" t="s">
        <v>1182</v>
      </c>
      <c r="B2355" t="s">
        <v>1183</v>
      </c>
      <c r="C2355" t="s">
        <v>1065</v>
      </c>
      <c r="D2355" t="s">
        <v>987</v>
      </c>
      <c r="E2355">
        <v>7169</v>
      </c>
      <c r="F2355" t="str">
        <f>IFERROR(INDEX(corres_pbs_variables!$A$1:$B$100,MATCH(tab_pbs[[#This Row],[libelle_produit]],corres_pbs_variables!$B$1:$B$100,0),1),"")</f>
        <v>sau_lpc</v>
      </c>
    </row>
    <row r="2356" spans="1:6" hidden="1" x14ac:dyDescent="0.25">
      <c r="A2356" t="s">
        <v>1182</v>
      </c>
      <c r="B2356" t="s">
        <v>1183</v>
      </c>
      <c r="C2356" t="s">
        <v>1065</v>
      </c>
      <c r="D2356" t="s">
        <v>988</v>
      </c>
      <c r="E2356">
        <v>7140</v>
      </c>
      <c r="F2356" t="str">
        <f>IFERROR(INDEX(corres_pbs_variables!$A$1:$B$100,MATCH(tab_pbs[[#This Row],[libelle_produit]],corres_pbs_variables!$B$1:$B$100,0),1),"")</f>
        <v>sau_lpc</v>
      </c>
    </row>
    <row r="2357" spans="1:6" hidden="1" x14ac:dyDescent="0.25">
      <c r="A2357" t="s">
        <v>1182</v>
      </c>
      <c r="B2357" t="s">
        <v>1183</v>
      </c>
      <c r="C2357" t="s">
        <v>1065</v>
      </c>
      <c r="D2357" t="s">
        <v>989</v>
      </c>
      <c r="E2357">
        <v>7140</v>
      </c>
      <c r="F2357" t="str">
        <f>IFERROR(INDEX(corres_pbs_variables!$A$1:$B$100,MATCH(tab_pbs[[#This Row],[libelle_produit]],corres_pbs_variables!$B$1:$B$100,0),1),"")</f>
        <v>sau_lpc</v>
      </c>
    </row>
    <row r="2358" spans="1:6" hidden="1" x14ac:dyDescent="0.25">
      <c r="A2358" t="s">
        <v>1182</v>
      </c>
      <c r="B2358" t="s">
        <v>1183</v>
      </c>
      <c r="C2358" t="s">
        <v>1065</v>
      </c>
      <c r="D2358" t="s">
        <v>990</v>
      </c>
      <c r="E2358">
        <v>8416</v>
      </c>
      <c r="F2358" t="str">
        <f>IFERROR(INDEX(corres_pbs_variables!$A$1:$B$100,MATCH(tab_pbs[[#This Row],[libelle_produit]],corres_pbs_variables!$B$1:$B$100,0),1),"")</f>
        <v>sau_lpc</v>
      </c>
    </row>
    <row r="2359" spans="1:6" hidden="1" x14ac:dyDescent="0.25">
      <c r="A2359" t="s">
        <v>1182</v>
      </c>
      <c r="B2359" t="s">
        <v>1183</v>
      </c>
      <c r="C2359" t="s">
        <v>1065</v>
      </c>
      <c r="D2359" t="s">
        <v>991</v>
      </c>
      <c r="E2359">
        <v>7140</v>
      </c>
      <c r="F2359" t="str">
        <f>IFERROR(INDEX(corres_pbs_variables!$A$1:$B$100,MATCH(tab_pbs[[#This Row],[libelle_produit]],corres_pbs_variables!$B$1:$B$100,0),1),"")</f>
        <v>sau_lpc</v>
      </c>
    </row>
    <row r="2360" spans="1:6" hidden="1" x14ac:dyDescent="0.25">
      <c r="A2360" t="s">
        <v>1182</v>
      </c>
      <c r="B2360" t="s">
        <v>1183</v>
      </c>
      <c r="C2360" t="s">
        <v>1065</v>
      </c>
      <c r="D2360" t="s">
        <v>992</v>
      </c>
      <c r="E2360">
        <v>11148</v>
      </c>
      <c r="F2360" t="str">
        <f>IFERROR(INDEX(corres_pbs_variables!$A$1:$B$100,MATCH(tab_pbs[[#This Row],[libelle_produit]],corres_pbs_variables!$B$1:$B$100,0),1),"")</f>
        <v>sau_lpc</v>
      </c>
    </row>
    <row r="2361" spans="1:6" hidden="1" x14ac:dyDescent="0.25">
      <c r="A2361" t="s">
        <v>1182</v>
      </c>
      <c r="B2361" t="s">
        <v>1183</v>
      </c>
      <c r="C2361" t="s">
        <v>1065</v>
      </c>
      <c r="D2361" t="s">
        <v>993</v>
      </c>
      <c r="E2361">
        <v>7140</v>
      </c>
      <c r="F2361" t="str">
        <f>IFERROR(INDEX(corres_pbs_variables!$A$1:$B$100,MATCH(tab_pbs[[#This Row],[libelle_produit]],corres_pbs_variables!$B$1:$B$100,0),1),"")</f>
        <v>sau_lpc</v>
      </c>
    </row>
    <row r="2362" spans="1:6" hidden="1" x14ac:dyDescent="0.25">
      <c r="A2362" t="s">
        <v>1182</v>
      </c>
      <c r="B2362" t="s">
        <v>1183</v>
      </c>
      <c r="C2362" t="s">
        <v>1065</v>
      </c>
      <c r="D2362" t="s">
        <v>994</v>
      </c>
      <c r="E2362">
        <v>6297</v>
      </c>
      <c r="F2362" t="str">
        <f>IFERROR(INDEX(corres_pbs_variables!$A$1:$B$100,MATCH(tab_pbs[[#This Row],[libelle_produit]],corres_pbs_variables!$B$1:$B$100,0),1),"")</f>
        <v>sau_lpc</v>
      </c>
    </row>
    <row r="2363" spans="1:6" hidden="1" x14ac:dyDescent="0.25">
      <c r="A2363" t="s">
        <v>1182</v>
      </c>
      <c r="B2363" t="s">
        <v>1183</v>
      </c>
      <c r="C2363" t="s">
        <v>1065</v>
      </c>
      <c r="D2363" t="s">
        <v>995</v>
      </c>
      <c r="E2363">
        <v>6213</v>
      </c>
      <c r="F2363" t="str">
        <f>IFERROR(INDEX(corres_pbs_variables!$A$1:$B$100,MATCH(tab_pbs[[#This Row],[libelle_produit]],corres_pbs_variables!$B$1:$B$100,0),1),"")</f>
        <v>sau_lpc</v>
      </c>
    </row>
    <row r="2364" spans="1:6" hidden="1" x14ac:dyDescent="0.25">
      <c r="A2364" t="s">
        <v>1182</v>
      </c>
      <c r="B2364" t="s">
        <v>1183</v>
      </c>
      <c r="C2364" t="s">
        <v>1065</v>
      </c>
      <c r="D2364" t="s">
        <v>996</v>
      </c>
      <c r="E2364">
        <v>7140</v>
      </c>
      <c r="F2364" t="str">
        <f>IFERROR(INDEX(corres_pbs_variables!$A$1:$B$100,MATCH(tab_pbs[[#This Row],[libelle_produit]],corres_pbs_variables!$B$1:$B$100,0),1),"")</f>
        <v>sau_lpc</v>
      </c>
    </row>
    <row r="2365" spans="1:6" hidden="1" x14ac:dyDescent="0.25">
      <c r="A2365" t="s">
        <v>1182</v>
      </c>
      <c r="B2365" t="s">
        <v>1183</v>
      </c>
      <c r="C2365" t="s">
        <v>1065</v>
      </c>
      <c r="D2365" t="s">
        <v>997</v>
      </c>
      <c r="E2365">
        <v>7140</v>
      </c>
      <c r="F2365" t="str">
        <f>IFERROR(INDEX(corres_pbs_variables!$A$1:$B$100,MATCH(tab_pbs[[#This Row],[libelle_produit]],corres_pbs_variables!$B$1:$B$100,0),1),"")</f>
        <v>sau_lpc</v>
      </c>
    </row>
    <row r="2366" spans="1:6" hidden="1" x14ac:dyDescent="0.25">
      <c r="A2366" t="s">
        <v>1182</v>
      </c>
      <c r="B2366" t="s">
        <v>1183</v>
      </c>
      <c r="C2366" t="s">
        <v>1065</v>
      </c>
      <c r="D2366" t="s">
        <v>998</v>
      </c>
      <c r="E2366">
        <v>9101</v>
      </c>
      <c r="F2366" t="str">
        <f>IFERROR(INDEX(corres_pbs_variables!$A$1:$B$100,MATCH(tab_pbs[[#This Row],[libelle_produit]],corres_pbs_variables!$B$1:$B$100,0),1),"")</f>
        <v>sau_lpc</v>
      </c>
    </row>
    <row r="2367" spans="1:6" hidden="1" x14ac:dyDescent="0.25">
      <c r="A2367" t="s">
        <v>1182</v>
      </c>
      <c r="B2367" t="s">
        <v>1183</v>
      </c>
      <c r="C2367" t="s">
        <v>1065</v>
      </c>
      <c r="D2367" t="s">
        <v>999</v>
      </c>
      <c r="E2367">
        <v>7140</v>
      </c>
      <c r="F2367" t="str">
        <f>IFERROR(INDEX(corres_pbs_variables!$A$1:$B$100,MATCH(tab_pbs[[#This Row],[libelle_produit]],corres_pbs_variables!$B$1:$B$100,0),1),"")</f>
        <v>sau_lpc</v>
      </c>
    </row>
    <row r="2368" spans="1:6" hidden="1" x14ac:dyDescent="0.25">
      <c r="A2368" t="s">
        <v>1182</v>
      </c>
      <c r="B2368" t="s">
        <v>1183</v>
      </c>
      <c r="C2368" t="s">
        <v>1065</v>
      </c>
      <c r="D2368" t="s">
        <v>1000</v>
      </c>
      <c r="E2368">
        <v>15601</v>
      </c>
      <c r="F2368" t="str">
        <f>IFERROR(INDEX(corres_pbs_variables!$A$1:$B$100,MATCH(tab_pbs[[#This Row],[libelle_produit]],corres_pbs_variables!$B$1:$B$100,0),1),"")</f>
        <v>sau_lpc</v>
      </c>
    </row>
    <row r="2369" spans="1:6" hidden="1" x14ac:dyDescent="0.25">
      <c r="A2369" t="s">
        <v>1182</v>
      </c>
      <c r="B2369" t="s">
        <v>1183</v>
      </c>
      <c r="C2369" t="s">
        <v>1065</v>
      </c>
      <c r="D2369" t="s">
        <v>20</v>
      </c>
      <c r="E2369">
        <v>7140</v>
      </c>
      <c r="F2369" t="str">
        <f>IFERROR(INDEX(corres_pbs_variables!$A$1:$B$100,MATCH(tab_pbs[[#This Row],[libelle_produit]],corres_pbs_variables!$B$1:$B$100,0),1),"")</f>
        <v>sau_lpc</v>
      </c>
    </row>
    <row r="2370" spans="1:6" hidden="1" x14ac:dyDescent="0.25">
      <c r="A2370" t="s">
        <v>1182</v>
      </c>
      <c r="B2370" t="s">
        <v>1183</v>
      </c>
      <c r="C2370" t="s">
        <v>1065</v>
      </c>
      <c r="D2370" t="s">
        <v>1001</v>
      </c>
      <c r="E2370">
        <v>14858</v>
      </c>
      <c r="F2370" t="str">
        <f>IFERROR(INDEX(corres_pbs_variables!$A$1:$B$100,MATCH(tab_pbs[[#This Row],[libelle_produit]],corres_pbs_variables!$B$1:$B$100,0),1),"")</f>
        <v>sau_lpc</v>
      </c>
    </row>
    <row r="2371" spans="1:6" hidden="1" x14ac:dyDescent="0.25">
      <c r="A2371" t="s">
        <v>1182</v>
      </c>
      <c r="B2371" t="s">
        <v>1183</v>
      </c>
      <c r="C2371" t="s">
        <v>1065</v>
      </c>
      <c r="D2371" t="s">
        <v>1002</v>
      </c>
      <c r="E2371">
        <v>12916</v>
      </c>
      <c r="F2371" t="str">
        <f>IFERROR(INDEX(corres_pbs_variables!$A$1:$B$100,MATCH(tab_pbs[[#This Row],[libelle_produit]],corres_pbs_variables!$B$1:$B$100,0),1),"")</f>
        <v>sau_lpc</v>
      </c>
    </row>
    <row r="2372" spans="1:6" hidden="1" x14ac:dyDescent="0.25">
      <c r="A2372" t="s">
        <v>1182</v>
      </c>
      <c r="B2372" t="s">
        <v>1183</v>
      </c>
      <c r="C2372" t="s">
        <v>1065</v>
      </c>
      <c r="D2372" t="s">
        <v>1003</v>
      </c>
      <c r="E2372">
        <v>12916</v>
      </c>
      <c r="F2372" t="str">
        <f>IFERROR(INDEX(corres_pbs_variables!$A$1:$B$100,MATCH(tab_pbs[[#This Row],[libelle_produit]],corres_pbs_variables!$B$1:$B$100,0),1),"")</f>
        <v>sau_lpc</v>
      </c>
    </row>
    <row r="2373" spans="1:6" hidden="1" x14ac:dyDescent="0.25">
      <c r="A2373" t="s">
        <v>1182</v>
      </c>
      <c r="B2373" t="s">
        <v>1183</v>
      </c>
      <c r="C2373" t="s">
        <v>1065</v>
      </c>
      <c r="D2373" t="s">
        <v>1004</v>
      </c>
      <c r="E2373">
        <v>12916</v>
      </c>
      <c r="F2373" t="str">
        <f>IFERROR(INDEX(corres_pbs_variables!$A$1:$B$100,MATCH(tab_pbs[[#This Row],[libelle_produit]],corres_pbs_variables!$B$1:$B$100,0),1),"")</f>
        <v>sau_lpc</v>
      </c>
    </row>
    <row r="2374" spans="1:6" hidden="1" x14ac:dyDescent="0.25">
      <c r="A2374" t="s">
        <v>1182</v>
      </c>
      <c r="B2374" t="s">
        <v>1183</v>
      </c>
      <c r="C2374" t="s">
        <v>1065</v>
      </c>
      <c r="D2374" t="s">
        <v>1005</v>
      </c>
      <c r="E2374">
        <v>12916</v>
      </c>
      <c r="F2374" t="str">
        <f>IFERROR(INDEX(corres_pbs_variables!$A$1:$B$100,MATCH(tab_pbs[[#This Row],[libelle_produit]],corres_pbs_variables!$B$1:$B$100,0),1),"")</f>
        <v>sau_lpc</v>
      </c>
    </row>
    <row r="2375" spans="1:6" hidden="1" x14ac:dyDescent="0.25">
      <c r="A2375" t="s">
        <v>1182</v>
      </c>
      <c r="B2375" t="s">
        <v>1183</v>
      </c>
      <c r="C2375" t="s">
        <v>1065</v>
      </c>
      <c r="D2375" t="s">
        <v>1006</v>
      </c>
      <c r="E2375">
        <v>12916</v>
      </c>
      <c r="F2375" t="str">
        <f>IFERROR(INDEX(corres_pbs_variables!$A$1:$B$100,MATCH(tab_pbs[[#This Row],[libelle_produit]],corres_pbs_variables!$B$1:$B$100,0),1),"")</f>
        <v>sau_lpc</v>
      </c>
    </row>
    <row r="2376" spans="1:6" hidden="1" x14ac:dyDescent="0.25">
      <c r="A2376" t="s">
        <v>1182</v>
      </c>
      <c r="B2376" t="s">
        <v>1183</v>
      </c>
      <c r="C2376" t="s">
        <v>1065</v>
      </c>
      <c r="D2376" t="s">
        <v>1007</v>
      </c>
      <c r="E2376">
        <v>12916</v>
      </c>
      <c r="F2376" t="str">
        <f>IFERROR(INDEX(corres_pbs_variables!$A$1:$B$100,MATCH(tab_pbs[[#This Row],[libelle_produit]],corres_pbs_variables!$B$1:$B$100,0),1),"")</f>
        <v>sau_lpc</v>
      </c>
    </row>
    <row r="2377" spans="1:6" hidden="1" x14ac:dyDescent="0.25">
      <c r="A2377" t="s">
        <v>1182</v>
      </c>
      <c r="B2377" t="s">
        <v>1183</v>
      </c>
      <c r="C2377" t="s">
        <v>1065</v>
      </c>
      <c r="D2377" t="s">
        <v>1008</v>
      </c>
      <c r="E2377">
        <v>12916</v>
      </c>
      <c r="F2377" t="str">
        <f>IFERROR(INDEX(corres_pbs_variables!$A$1:$B$100,MATCH(tab_pbs[[#This Row],[libelle_produit]],corres_pbs_variables!$B$1:$B$100,0),1),"")</f>
        <v>sau_lpc</v>
      </c>
    </row>
    <row r="2378" spans="1:6" hidden="1" x14ac:dyDescent="0.25">
      <c r="A2378" t="s">
        <v>1184</v>
      </c>
      <c r="B2378" t="s">
        <v>1185</v>
      </c>
      <c r="C2378" t="s">
        <v>1065</v>
      </c>
      <c r="D2378" t="s">
        <v>983</v>
      </c>
      <c r="E2378">
        <v>68059</v>
      </c>
      <c r="F2378" t="str">
        <f>IFERROR(INDEX(corres_pbs_variables!$A$1:$B$100,MATCH(tab_pbs[[#This Row],[libelle_produit]],corres_pbs_variables!$B$1:$B$100,0),1),"")</f>
        <v>sau_vigne_cuve</v>
      </c>
    </row>
    <row r="2379" spans="1:6" hidden="1" x14ac:dyDescent="0.25">
      <c r="A2379" t="s">
        <v>1184</v>
      </c>
      <c r="B2379" t="s">
        <v>1185</v>
      </c>
      <c r="C2379" t="s">
        <v>1065</v>
      </c>
      <c r="D2379" t="s">
        <v>984</v>
      </c>
      <c r="E2379">
        <v>78900</v>
      </c>
      <c r="F2379" t="str">
        <f>IFERROR(INDEX(corres_pbs_variables!$A$1:$B$100,MATCH(tab_pbs[[#This Row],[libelle_produit]],corres_pbs_variables!$B$1:$B$100,0),1),"")</f>
        <v>sau_vigne_cuve</v>
      </c>
    </row>
    <row r="2380" spans="1:6" hidden="1" x14ac:dyDescent="0.25">
      <c r="A2380" t="s">
        <v>1184</v>
      </c>
      <c r="B2380" t="s">
        <v>1185</v>
      </c>
      <c r="C2380" t="s">
        <v>1065</v>
      </c>
      <c r="D2380" t="s">
        <v>985</v>
      </c>
      <c r="E2380">
        <v>72857</v>
      </c>
      <c r="F2380" t="str">
        <f>IFERROR(INDEX(corres_pbs_variables!$A$1:$B$100,MATCH(tab_pbs[[#This Row],[libelle_produit]],corres_pbs_variables!$B$1:$B$100,0),1),"")</f>
        <v>sau_vigne_cuve</v>
      </c>
    </row>
    <row r="2381" spans="1:6" hidden="1" x14ac:dyDescent="0.25">
      <c r="A2381" t="s">
        <v>1184</v>
      </c>
      <c r="B2381" t="s">
        <v>1185</v>
      </c>
      <c r="C2381" t="s">
        <v>1065</v>
      </c>
      <c r="D2381" t="s">
        <v>986</v>
      </c>
      <c r="E2381">
        <v>15390</v>
      </c>
      <c r="F2381" t="str">
        <f>IFERROR(INDEX(corres_pbs_variables!$A$1:$B$100,MATCH(tab_pbs[[#This Row],[libelle_produit]],corres_pbs_variables!$B$1:$B$100,0),1),"")</f>
        <v>sau_vigne_cuve</v>
      </c>
    </row>
    <row r="2382" spans="1:6" hidden="1" x14ac:dyDescent="0.25">
      <c r="A2382" t="s">
        <v>1184</v>
      </c>
      <c r="B2382" t="s">
        <v>1185</v>
      </c>
      <c r="C2382" t="s">
        <v>1065</v>
      </c>
      <c r="D2382" t="s">
        <v>987</v>
      </c>
      <c r="E2382">
        <v>18232</v>
      </c>
      <c r="F2382" t="str">
        <f>IFERROR(INDEX(corres_pbs_variables!$A$1:$B$100,MATCH(tab_pbs[[#This Row],[libelle_produit]],corres_pbs_variables!$B$1:$B$100,0),1),"")</f>
        <v>sau_vigne_cuve</v>
      </c>
    </row>
    <row r="2383" spans="1:6" hidden="1" x14ac:dyDescent="0.25">
      <c r="A2383" t="s">
        <v>1184</v>
      </c>
      <c r="B2383" t="s">
        <v>1185</v>
      </c>
      <c r="C2383" t="s">
        <v>1065</v>
      </c>
      <c r="D2383" t="s">
        <v>988</v>
      </c>
      <c r="E2383">
        <v>15390</v>
      </c>
      <c r="F2383" t="str">
        <f>IFERROR(INDEX(corres_pbs_variables!$A$1:$B$100,MATCH(tab_pbs[[#This Row],[libelle_produit]],corres_pbs_variables!$B$1:$B$100,0),1),"")</f>
        <v>sau_vigne_cuve</v>
      </c>
    </row>
    <row r="2384" spans="1:6" hidden="1" x14ac:dyDescent="0.25">
      <c r="A2384" t="s">
        <v>1184</v>
      </c>
      <c r="B2384" t="s">
        <v>1185</v>
      </c>
      <c r="C2384" t="s">
        <v>1065</v>
      </c>
      <c r="D2384" t="s">
        <v>989</v>
      </c>
      <c r="E2384">
        <v>48099</v>
      </c>
      <c r="F2384" t="str">
        <f>IFERROR(INDEX(corres_pbs_variables!$A$1:$B$100,MATCH(tab_pbs[[#This Row],[libelle_produit]],corres_pbs_variables!$B$1:$B$100,0),1),"")</f>
        <v>sau_vigne_cuve</v>
      </c>
    </row>
    <row r="2385" spans="1:6" hidden="1" x14ac:dyDescent="0.25">
      <c r="A2385" t="s">
        <v>1184</v>
      </c>
      <c r="B2385" t="s">
        <v>1185</v>
      </c>
      <c r="C2385" t="s">
        <v>1065</v>
      </c>
      <c r="D2385" t="s">
        <v>990</v>
      </c>
      <c r="E2385">
        <v>4200</v>
      </c>
      <c r="F2385" t="str">
        <f>IFERROR(INDEX(corres_pbs_variables!$A$1:$B$100,MATCH(tab_pbs[[#This Row],[libelle_produit]],corres_pbs_variables!$B$1:$B$100,0),1),"")</f>
        <v>sau_vigne_cuve</v>
      </c>
    </row>
    <row r="2386" spans="1:6" hidden="1" x14ac:dyDescent="0.25">
      <c r="A2386" t="s">
        <v>1184</v>
      </c>
      <c r="B2386" t="s">
        <v>1185</v>
      </c>
      <c r="C2386" t="s">
        <v>1065</v>
      </c>
      <c r="D2386" t="s">
        <v>991</v>
      </c>
      <c r="E2386">
        <v>8509</v>
      </c>
      <c r="F2386" t="str">
        <f>IFERROR(INDEX(corres_pbs_variables!$A$1:$B$100,MATCH(tab_pbs[[#This Row],[libelle_produit]],corres_pbs_variables!$B$1:$B$100,0),1),"")</f>
        <v>sau_vigne_cuve</v>
      </c>
    </row>
    <row r="2387" spans="1:6" hidden="1" x14ac:dyDescent="0.25">
      <c r="A2387" t="s">
        <v>1184</v>
      </c>
      <c r="B2387" t="s">
        <v>1185</v>
      </c>
      <c r="C2387" t="s">
        <v>1065</v>
      </c>
      <c r="D2387" t="s">
        <v>992</v>
      </c>
      <c r="E2387">
        <v>31879</v>
      </c>
      <c r="F2387" t="str">
        <f>IFERROR(INDEX(corres_pbs_variables!$A$1:$B$100,MATCH(tab_pbs[[#This Row],[libelle_produit]],corres_pbs_variables!$B$1:$B$100,0),1),"")</f>
        <v>sau_vigne_cuve</v>
      </c>
    </row>
    <row r="2388" spans="1:6" hidden="1" x14ac:dyDescent="0.25">
      <c r="A2388" t="s">
        <v>1184</v>
      </c>
      <c r="B2388" t="s">
        <v>1185</v>
      </c>
      <c r="C2388" t="s">
        <v>1065</v>
      </c>
      <c r="D2388" t="s">
        <v>993</v>
      </c>
      <c r="E2388">
        <v>28169</v>
      </c>
      <c r="F2388" t="str">
        <f>IFERROR(INDEX(corres_pbs_variables!$A$1:$B$100,MATCH(tab_pbs[[#This Row],[libelle_produit]],corres_pbs_variables!$B$1:$B$100,0),1),"")</f>
        <v>sau_vigne_cuve</v>
      </c>
    </row>
    <row r="2389" spans="1:6" hidden="1" x14ac:dyDescent="0.25">
      <c r="A2389" t="s">
        <v>1184</v>
      </c>
      <c r="B2389" t="s">
        <v>1185</v>
      </c>
      <c r="C2389" t="s">
        <v>1065</v>
      </c>
      <c r="D2389" t="s">
        <v>994</v>
      </c>
      <c r="E2389">
        <v>8302</v>
      </c>
      <c r="F2389" t="str">
        <f>IFERROR(INDEX(corres_pbs_variables!$A$1:$B$100,MATCH(tab_pbs[[#This Row],[libelle_produit]],corres_pbs_variables!$B$1:$B$100,0),1),"")</f>
        <v>sau_vigne_cuve</v>
      </c>
    </row>
    <row r="2390" spans="1:6" hidden="1" x14ac:dyDescent="0.25">
      <c r="A2390" t="s">
        <v>1184</v>
      </c>
      <c r="B2390" t="s">
        <v>1185</v>
      </c>
      <c r="C2390" t="s">
        <v>1065</v>
      </c>
      <c r="D2390" t="s">
        <v>995</v>
      </c>
      <c r="E2390">
        <v>15390</v>
      </c>
      <c r="F2390" t="str">
        <f>IFERROR(INDEX(corres_pbs_variables!$A$1:$B$100,MATCH(tab_pbs[[#This Row],[libelle_produit]],corres_pbs_variables!$B$1:$B$100,0),1),"")</f>
        <v>sau_vigne_cuve</v>
      </c>
    </row>
    <row r="2391" spans="1:6" hidden="1" x14ac:dyDescent="0.25">
      <c r="A2391" t="s">
        <v>1184</v>
      </c>
      <c r="B2391" t="s">
        <v>1185</v>
      </c>
      <c r="C2391" t="s">
        <v>1065</v>
      </c>
      <c r="D2391" t="s">
        <v>996</v>
      </c>
      <c r="E2391">
        <v>14298</v>
      </c>
      <c r="F2391" t="str">
        <f>IFERROR(INDEX(corres_pbs_variables!$A$1:$B$100,MATCH(tab_pbs[[#This Row],[libelle_produit]],corres_pbs_variables!$B$1:$B$100,0),1),"")</f>
        <v>sau_vigne_cuve</v>
      </c>
    </row>
    <row r="2392" spans="1:6" hidden="1" x14ac:dyDescent="0.25">
      <c r="A2392" t="s">
        <v>1184</v>
      </c>
      <c r="B2392" t="s">
        <v>1185</v>
      </c>
      <c r="C2392" t="s">
        <v>1065</v>
      </c>
      <c r="D2392" t="s">
        <v>997</v>
      </c>
      <c r="E2392">
        <v>16912</v>
      </c>
      <c r="F2392" t="str">
        <f>IFERROR(INDEX(corres_pbs_variables!$A$1:$B$100,MATCH(tab_pbs[[#This Row],[libelle_produit]],corres_pbs_variables!$B$1:$B$100,0),1),"")</f>
        <v>sau_vigne_cuve</v>
      </c>
    </row>
    <row r="2393" spans="1:6" hidden="1" x14ac:dyDescent="0.25">
      <c r="A2393" t="s">
        <v>1184</v>
      </c>
      <c r="B2393" t="s">
        <v>1185</v>
      </c>
      <c r="C2393" t="s">
        <v>1065</v>
      </c>
      <c r="D2393" t="s">
        <v>998</v>
      </c>
      <c r="E2393">
        <v>7731</v>
      </c>
      <c r="F2393" t="str">
        <f>IFERROR(INDEX(corres_pbs_variables!$A$1:$B$100,MATCH(tab_pbs[[#This Row],[libelle_produit]],corres_pbs_variables!$B$1:$B$100,0),1),"")</f>
        <v>sau_vigne_cuve</v>
      </c>
    </row>
    <row r="2394" spans="1:6" hidden="1" x14ac:dyDescent="0.25">
      <c r="A2394" t="s">
        <v>1184</v>
      </c>
      <c r="B2394" t="s">
        <v>1185</v>
      </c>
      <c r="C2394" t="s">
        <v>1065</v>
      </c>
      <c r="D2394" t="s">
        <v>999</v>
      </c>
      <c r="E2394">
        <v>7835</v>
      </c>
      <c r="F2394" t="str">
        <f>IFERROR(INDEX(corres_pbs_variables!$A$1:$B$100,MATCH(tab_pbs[[#This Row],[libelle_produit]],corres_pbs_variables!$B$1:$B$100,0),1),"")</f>
        <v>sau_vigne_cuve</v>
      </c>
    </row>
    <row r="2395" spans="1:6" hidden="1" x14ac:dyDescent="0.25">
      <c r="A2395" t="s">
        <v>1184</v>
      </c>
      <c r="B2395" t="s">
        <v>1185</v>
      </c>
      <c r="C2395" t="s">
        <v>1065</v>
      </c>
      <c r="D2395" t="s">
        <v>1000</v>
      </c>
      <c r="E2395">
        <v>12651</v>
      </c>
      <c r="F2395" t="str">
        <f>IFERROR(INDEX(corres_pbs_variables!$A$1:$B$100,MATCH(tab_pbs[[#This Row],[libelle_produit]],corres_pbs_variables!$B$1:$B$100,0),1),"")</f>
        <v>sau_vigne_cuve</v>
      </c>
    </row>
    <row r="2396" spans="1:6" hidden="1" x14ac:dyDescent="0.25">
      <c r="A2396" t="s">
        <v>1184</v>
      </c>
      <c r="B2396" t="s">
        <v>1185</v>
      </c>
      <c r="C2396" t="s">
        <v>1065</v>
      </c>
      <c r="D2396" t="s">
        <v>20</v>
      </c>
      <c r="E2396">
        <v>9229</v>
      </c>
      <c r="F2396" t="str">
        <f>IFERROR(INDEX(corres_pbs_variables!$A$1:$B$100,MATCH(tab_pbs[[#This Row],[libelle_produit]],corres_pbs_variables!$B$1:$B$100,0),1),"")</f>
        <v>sau_vigne_cuve</v>
      </c>
    </row>
    <row r="2397" spans="1:6" hidden="1" x14ac:dyDescent="0.25">
      <c r="A2397" t="s">
        <v>1184</v>
      </c>
      <c r="B2397" t="s">
        <v>1185</v>
      </c>
      <c r="C2397" t="s">
        <v>1065</v>
      </c>
      <c r="D2397" t="s">
        <v>1001</v>
      </c>
      <c r="E2397">
        <v>6559</v>
      </c>
      <c r="F2397" t="str">
        <f>IFERROR(INDEX(corres_pbs_variables!$A$1:$B$100,MATCH(tab_pbs[[#This Row],[libelle_produit]],corres_pbs_variables!$B$1:$B$100,0),1),"")</f>
        <v>sau_vigne_cuve</v>
      </c>
    </row>
    <row r="2398" spans="1:6" hidden="1" x14ac:dyDescent="0.25">
      <c r="A2398" t="s">
        <v>1184</v>
      </c>
      <c r="B2398" t="s">
        <v>1185</v>
      </c>
      <c r="C2398" t="s">
        <v>1065</v>
      </c>
      <c r="D2398" t="s">
        <v>1002</v>
      </c>
      <c r="E2398">
        <v>11203</v>
      </c>
      <c r="F2398" t="str">
        <f>IFERROR(INDEX(corres_pbs_variables!$A$1:$B$100,MATCH(tab_pbs[[#This Row],[libelle_produit]],corres_pbs_variables!$B$1:$B$100,0),1),"")</f>
        <v>sau_vigne_cuve</v>
      </c>
    </row>
    <row r="2399" spans="1:6" hidden="1" x14ac:dyDescent="0.25">
      <c r="A2399" t="s">
        <v>1184</v>
      </c>
      <c r="B2399" t="s">
        <v>1185</v>
      </c>
      <c r="C2399" t="s">
        <v>1065</v>
      </c>
      <c r="D2399" t="s">
        <v>1003</v>
      </c>
      <c r="E2399">
        <v>15658</v>
      </c>
      <c r="F2399" t="str">
        <f>IFERROR(INDEX(corres_pbs_variables!$A$1:$B$100,MATCH(tab_pbs[[#This Row],[libelle_produit]],corres_pbs_variables!$B$1:$B$100,0),1),"")</f>
        <v>sau_vigne_cuve</v>
      </c>
    </row>
    <row r="2400" spans="1:6" hidden="1" x14ac:dyDescent="0.25">
      <c r="A2400" t="s">
        <v>1184</v>
      </c>
      <c r="B2400" t="s">
        <v>1185</v>
      </c>
      <c r="C2400" t="s">
        <v>1065</v>
      </c>
      <c r="D2400" t="s">
        <v>1004</v>
      </c>
      <c r="E2400">
        <v>15390</v>
      </c>
      <c r="F2400" t="str">
        <f>IFERROR(INDEX(corres_pbs_variables!$A$1:$B$100,MATCH(tab_pbs[[#This Row],[libelle_produit]],corres_pbs_variables!$B$1:$B$100,0),1),"")</f>
        <v>sau_vigne_cuve</v>
      </c>
    </row>
    <row r="2401" spans="1:6" hidden="1" x14ac:dyDescent="0.25">
      <c r="A2401" t="s">
        <v>1184</v>
      </c>
      <c r="B2401" t="s">
        <v>1185</v>
      </c>
      <c r="C2401" t="s">
        <v>1065</v>
      </c>
      <c r="D2401" t="s">
        <v>1005</v>
      </c>
      <c r="E2401">
        <v>15390</v>
      </c>
      <c r="F2401" t="str">
        <f>IFERROR(INDEX(corres_pbs_variables!$A$1:$B$100,MATCH(tab_pbs[[#This Row],[libelle_produit]],corres_pbs_variables!$B$1:$B$100,0),1),"")</f>
        <v>sau_vigne_cuve</v>
      </c>
    </row>
    <row r="2402" spans="1:6" hidden="1" x14ac:dyDescent="0.25">
      <c r="A2402" t="s">
        <v>1184</v>
      </c>
      <c r="B2402" t="s">
        <v>1185</v>
      </c>
      <c r="C2402" t="s">
        <v>1065</v>
      </c>
      <c r="D2402" t="s">
        <v>1006</v>
      </c>
      <c r="E2402">
        <v>15390</v>
      </c>
      <c r="F2402" t="str">
        <f>IFERROR(INDEX(corres_pbs_variables!$A$1:$B$100,MATCH(tab_pbs[[#This Row],[libelle_produit]],corres_pbs_variables!$B$1:$B$100,0),1),"")</f>
        <v>sau_vigne_cuve</v>
      </c>
    </row>
    <row r="2403" spans="1:6" hidden="1" x14ac:dyDescent="0.25">
      <c r="A2403" t="s">
        <v>1184</v>
      </c>
      <c r="B2403" t="s">
        <v>1185</v>
      </c>
      <c r="C2403" t="s">
        <v>1065</v>
      </c>
      <c r="D2403" t="s">
        <v>1007</v>
      </c>
      <c r="E2403">
        <v>15390</v>
      </c>
      <c r="F2403" t="str">
        <f>IFERROR(INDEX(corres_pbs_variables!$A$1:$B$100,MATCH(tab_pbs[[#This Row],[libelle_produit]],corres_pbs_variables!$B$1:$B$100,0),1),"")</f>
        <v>sau_vigne_cuve</v>
      </c>
    </row>
    <row r="2404" spans="1:6" hidden="1" x14ac:dyDescent="0.25">
      <c r="A2404" t="s">
        <v>1184</v>
      </c>
      <c r="B2404" t="s">
        <v>1185</v>
      </c>
      <c r="C2404" t="s">
        <v>1065</v>
      </c>
      <c r="D2404" t="s">
        <v>1008</v>
      </c>
      <c r="E2404">
        <v>15390</v>
      </c>
      <c r="F2404" t="str">
        <f>IFERROR(INDEX(corres_pbs_variables!$A$1:$B$100,MATCH(tab_pbs[[#This Row],[libelle_produit]],corres_pbs_variables!$B$1:$B$100,0),1),"")</f>
        <v>sau_vigne_cuve</v>
      </c>
    </row>
    <row r="2405" spans="1:6" hidden="1" x14ac:dyDescent="0.25">
      <c r="A2405" t="s">
        <v>1186</v>
      </c>
      <c r="B2405" t="s">
        <v>1187</v>
      </c>
      <c r="C2405" t="s">
        <v>1065</v>
      </c>
      <c r="D2405" t="s">
        <v>983</v>
      </c>
      <c r="E2405">
        <v>70000</v>
      </c>
      <c r="F2405" t="str">
        <f>IFERROR(INDEX(corres_pbs_variables!$A$1:$B$100,MATCH(tab_pbs[[#This Row],[libelle_produit]],corres_pbs_variables!$B$1:$B$100,0),1),"")</f>
        <v/>
      </c>
    </row>
    <row r="2406" spans="1:6" hidden="1" x14ac:dyDescent="0.25">
      <c r="A2406" t="s">
        <v>1186</v>
      </c>
      <c r="B2406" t="s">
        <v>1187</v>
      </c>
      <c r="C2406" t="s">
        <v>1065</v>
      </c>
      <c r="D2406" t="s">
        <v>984</v>
      </c>
      <c r="E2406">
        <v>78900</v>
      </c>
      <c r="F2406" t="str">
        <f>IFERROR(INDEX(corres_pbs_variables!$A$1:$B$100,MATCH(tab_pbs[[#This Row],[libelle_produit]],corres_pbs_variables!$B$1:$B$100,0),1),"")</f>
        <v/>
      </c>
    </row>
    <row r="2407" spans="1:6" hidden="1" x14ac:dyDescent="0.25">
      <c r="A2407" t="s">
        <v>1186</v>
      </c>
      <c r="B2407" t="s">
        <v>1187</v>
      </c>
      <c r="C2407" t="s">
        <v>1065</v>
      </c>
      <c r="D2407" t="s">
        <v>985</v>
      </c>
      <c r="E2407">
        <v>72857</v>
      </c>
      <c r="F2407" t="str">
        <f>IFERROR(INDEX(corres_pbs_variables!$A$1:$B$100,MATCH(tab_pbs[[#This Row],[libelle_produit]],corres_pbs_variables!$B$1:$B$100,0),1),"")</f>
        <v/>
      </c>
    </row>
    <row r="2408" spans="1:6" hidden="1" x14ac:dyDescent="0.25">
      <c r="A2408" t="s">
        <v>1186</v>
      </c>
      <c r="B2408" t="s">
        <v>1187</v>
      </c>
      <c r="C2408" t="s">
        <v>1065</v>
      </c>
      <c r="D2408" t="s">
        <v>986</v>
      </c>
      <c r="E2408">
        <v>15390</v>
      </c>
      <c r="F2408" t="str">
        <f>IFERROR(INDEX(corres_pbs_variables!$A$1:$B$100,MATCH(tab_pbs[[#This Row],[libelle_produit]],corres_pbs_variables!$B$1:$B$100,0),1),"")</f>
        <v/>
      </c>
    </row>
    <row r="2409" spans="1:6" hidden="1" x14ac:dyDescent="0.25">
      <c r="A2409" t="s">
        <v>1186</v>
      </c>
      <c r="B2409" t="s">
        <v>1187</v>
      </c>
      <c r="C2409" t="s">
        <v>1065</v>
      </c>
      <c r="D2409" t="s">
        <v>987</v>
      </c>
      <c r="E2409">
        <v>18232</v>
      </c>
      <c r="F2409" t="str">
        <f>IFERROR(INDEX(corres_pbs_variables!$A$1:$B$100,MATCH(tab_pbs[[#This Row],[libelle_produit]],corres_pbs_variables!$B$1:$B$100,0),1),"")</f>
        <v/>
      </c>
    </row>
    <row r="2410" spans="1:6" hidden="1" x14ac:dyDescent="0.25">
      <c r="A2410" t="s">
        <v>1186</v>
      </c>
      <c r="B2410" t="s">
        <v>1187</v>
      </c>
      <c r="C2410" t="s">
        <v>1065</v>
      </c>
      <c r="D2410" t="s">
        <v>988</v>
      </c>
      <c r="E2410">
        <v>15390</v>
      </c>
      <c r="F2410" t="str">
        <f>IFERROR(INDEX(corres_pbs_variables!$A$1:$B$100,MATCH(tab_pbs[[#This Row],[libelle_produit]],corres_pbs_variables!$B$1:$B$100,0),1),"")</f>
        <v/>
      </c>
    </row>
    <row r="2411" spans="1:6" hidden="1" x14ac:dyDescent="0.25">
      <c r="A2411" t="s">
        <v>1186</v>
      </c>
      <c r="B2411" t="s">
        <v>1187</v>
      </c>
      <c r="C2411" t="s">
        <v>1065</v>
      </c>
      <c r="D2411" t="s">
        <v>989</v>
      </c>
      <c r="E2411">
        <v>48099</v>
      </c>
      <c r="F2411" t="str">
        <f>IFERROR(INDEX(corres_pbs_variables!$A$1:$B$100,MATCH(tab_pbs[[#This Row],[libelle_produit]],corres_pbs_variables!$B$1:$B$100,0),1),"")</f>
        <v/>
      </c>
    </row>
    <row r="2412" spans="1:6" hidden="1" x14ac:dyDescent="0.25">
      <c r="A2412" t="s">
        <v>1186</v>
      </c>
      <c r="B2412" t="s">
        <v>1187</v>
      </c>
      <c r="C2412" t="s">
        <v>1065</v>
      </c>
      <c r="D2412" t="s">
        <v>990</v>
      </c>
      <c r="E2412">
        <v>4200</v>
      </c>
      <c r="F2412" t="str">
        <f>IFERROR(INDEX(corres_pbs_variables!$A$1:$B$100,MATCH(tab_pbs[[#This Row],[libelle_produit]],corres_pbs_variables!$B$1:$B$100,0),1),"")</f>
        <v/>
      </c>
    </row>
    <row r="2413" spans="1:6" hidden="1" x14ac:dyDescent="0.25">
      <c r="A2413" t="s">
        <v>1186</v>
      </c>
      <c r="B2413" t="s">
        <v>1187</v>
      </c>
      <c r="C2413" t="s">
        <v>1065</v>
      </c>
      <c r="D2413" t="s">
        <v>991</v>
      </c>
      <c r="E2413">
        <v>8509</v>
      </c>
      <c r="F2413" t="str">
        <f>IFERROR(INDEX(corres_pbs_variables!$A$1:$B$100,MATCH(tab_pbs[[#This Row],[libelle_produit]],corres_pbs_variables!$B$1:$B$100,0),1),"")</f>
        <v/>
      </c>
    </row>
    <row r="2414" spans="1:6" hidden="1" x14ac:dyDescent="0.25">
      <c r="A2414" t="s">
        <v>1186</v>
      </c>
      <c r="B2414" t="s">
        <v>1187</v>
      </c>
      <c r="C2414" t="s">
        <v>1065</v>
      </c>
      <c r="D2414" t="s">
        <v>992</v>
      </c>
      <c r="E2414">
        <v>31892</v>
      </c>
      <c r="F2414" t="str">
        <f>IFERROR(INDEX(corres_pbs_variables!$A$1:$B$100,MATCH(tab_pbs[[#This Row],[libelle_produit]],corres_pbs_variables!$B$1:$B$100,0),1),"")</f>
        <v/>
      </c>
    </row>
    <row r="2415" spans="1:6" hidden="1" x14ac:dyDescent="0.25">
      <c r="A2415" t="s">
        <v>1186</v>
      </c>
      <c r="B2415" t="s">
        <v>1187</v>
      </c>
      <c r="C2415" t="s">
        <v>1065</v>
      </c>
      <c r="D2415" t="s">
        <v>993</v>
      </c>
      <c r="E2415">
        <v>28169</v>
      </c>
      <c r="F2415" t="str">
        <f>IFERROR(INDEX(corres_pbs_variables!$A$1:$B$100,MATCH(tab_pbs[[#This Row],[libelle_produit]],corres_pbs_variables!$B$1:$B$100,0),1),"")</f>
        <v/>
      </c>
    </row>
    <row r="2416" spans="1:6" hidden="1" x14ac:dyDescent="0.25">
      <c r="A2416" t="s">
        <v>1186</v>
      </c>
      <c r="B2416" t="s">
        <v>1187</v>
      </c>
      <c r="C2416" t="s">
        <v>1065</v>
      </c>
      <c r="D2416" t="s">
        <v>994</v>
      </c>
      <c r="E2416">
        <v>8302</v>
      </c>
      <c r="F2416" t="str">
        <f>IFERROR(INDEX(corres_pbs_variables!$A$1:$B$100,MATCH(tab_pbs[[#This Row],[libelle_produit]],corres_pbs_variables!$B$1:$B$100,0),1),"")</f>
        <v/>
      </c>
    </row>
    <row r="2417" spans="1:6" hidden="1" x14ac:dyDescent="0.25">
      <c r="A2417" t="s">
        <v>1186</v>
      </c>
      <c r="B2417" t="s">
        <v>1187</v>
      </c>
      <c r="C2417" t="s">
        <v>1065</v>
      </c>
      <c r="D2417" t="s">
        <v>995</v>
      </c>
      <c r="E2417">
        <v>15390</v>
      </c>
      <c r="F2417" t="str">
        <f>IFERROR(INDEX(corres_pbs_variables!$A$1:$B$100,MATCH(tab_pbs[[#This Row],[libelle_produit]],corres_pbs_variables!$B$1:$B$100,0),1),"")</f>
        <v/>
      </c>
    </row>
    <row r="2418" spans="1:6" hidden="1" x14ac:dyDescent="0.25">
      <c r="A2418" t="s">
        <v>1186</v>
      </c>
      <c r="B2418" t="s">
        <v>1187</v>
      </c>
      <c r="C2418" t="s">
        <v>1065</v>
      </c>
      <c r="D2418" t="s">
        <v>996</v>
      </c>
      <c r="E2418">
        <v>14298</v>
      </c>
      <c r="F2418" t="str">
        <f>IFERROR(INDEX(corres_pbs_variables!$A$1:$B$100,MATCH(tab_pbs[[#This Row],[libelle_produit]],corres_pbs_variables!$B$1:$B$100,0),1),"")</f>
        <v/>
      </c>
    </row>
    <row r="2419" spans="1:6" hidden="1" x14ac:dyDescent="0.25">
      <c r="A2419" t="s">
        <v>1186</v>
      </c>
      <c r="B2419" t="s">
        <v>1187</v>
      </c>
      <c r="C2419" t="s">
        <v>1065</v>
      </c>
      <c r="D2419" t="s">
        <v>997</v>
      </c>
      <c r="E2419">
        <v>16915</v>
      </c>
      <c r="F2419" t="str">
        <f>IFERROR(INDEX(corres_pbs_variables!$A$1:$B$100,MATCH(tab_pbs[[#This Row],[libelle_produit]],corres_pbs_variables!$B$1:$B$100,0),1),"")</f>
        <v/>
      </c>
    </row>
    <row r="2420" spans="1:6" hidden="1" x14ac:dyDescent="0.25">
      <c r="A2420" t="s">
        <v>1186</v>
      </c>
      <c r="B2420" t="s">
        <v>1187</v>
      </c>
      <c r="C2420" t="s">
        <v>1065</v>
      </c>
      <c r="D2420" t="s">
        <v>998</v>
      </c>
      <c r="E2420">
        <v>7451</v>
      </c>
      <c r="F2420" t="str">
        <f>IFERROR(INDEX(corres_pbs_variables!$A$1:$B$100,MATCH(tab_pbs[[#This Row],[libelle_produit]],corres_pbs_variables!$B$1:$B$100,0),1),"")</f>
        <v/>
      </c>
    </row>
    <row r="2421" spans="1:6" hidden="1" x14ac:dyDescent="0.25">
      <c r="A2421" t="s">
        <v>1186</v>
      </c>
      <c r="B2421" t="s">
        <v>1187</v>
      </c>
      <c r="C2421" t="s">
        <v>1065</v>
      </c>
      <c r="D2421" t="s">
        <v>999</v>
      </c>
      <c r="E2421">
        <v>7497</v>
      </c>
      <c r="F2421" t="str">
        <f>IFERROR(INDEX(corres_pbs_variables!$A$1:$B$100,MATCH(tab_pbs[[#This Row],[libelle_produit]],corres_pbs_variables!$B$1:$B$100,0),1),"")</f>
        <v/>
      </c>
    </row>
    <row r="2422" spans="1:6" hidden="1" x14ac:dyDescent="0.25">
      <c r="A2422" t="s">
        <v>1186</v>
      </c>
      <c r="B2422" t="s">
        <v>1187</v>
      </c>
      <c r="C2422" t="s">
        <v>1065</v>
      </c>
      <c r="D2422" t="s">
        <v>1000</v>
      </c>
      <c r="E2422">
        <v>12650</v>
      </c>
      <c r="F2422" t="str">
        <f>IFERROR(INDEX(corres_pbs_variables!$A$1:$B$100,MATCH(tab_pbs[[#This Row],[libelle_produit]],corres_pbs_variables!$B$1:$B$100,0),1),"")</f>
        <v/>
      </c>
    </row>
    <row r="2423" spans="1:6" hidden="1" x14ac:dyDescent="0.25">
      <c r="A2423" t="s">
        <v>1186</v>
      </c>
      <c r="B2423" t="s">
        <v>1187</v>
      </c>
      <c r="C2423" t="s">
        <v>1065</v>
      </c>
      <c r="D2423" t="s">
        <v>20</v>
      </c>
      <c r="E2423">
        <v>9229</v>
      </c>
      <c r="F2423" t="str">
        <f>IFERROR(INDEX(corres_pbs_variables!$A$1:$B$100,MATCH(tab_pbs[[#This Row],[libelle_produit]],corres_pbs_variables!$B$1:$B$100,0),1),"")</f>
        <v/>
      </c>
    </row>
    <row r="2424" spans="1:6" hidden="1" x14ac:dyDescent="0.25">
      <c r="A2424" t="s">
        <v>1186</v>
      </c>
      <c r="B2424" t="s">
        <v>1187</v>
      </c>
      <c r="C2424" t="s">
        <v>1065</v>
      </c>
      <c r="D2424" t="s">
        <v>1001</v>
      </c>
      <c r="E2424">
        <v>6539</v>
      </c>
      <c r="F2424" t="str">
        <f>IFERROR(INDEX(corres_pbs_variables!$A$1:$B$100,MATCH(tab_pbs[[#This Row],[libelle_produit]],corres_pbs_variables!$B$1:$B$100,0),1),"")</f>
        <v/>
      </c>
    </row>
    <row r="2425" spans="1:6" hidden="1" x14ac:dyDescent="0.25">
      <c r="A2425" t="s">
        <v>1186</v>
      </c>
      <c r="B2425" t="s">
        <v>1187</v>
      </c>
      <c r="C2425" t="s">
        <v>1065</v>
      </c>
      <c r="D2425" t="s">
        <v>1002</v>
      </c>
      <c r="E2425">
        <v>11057</v>
      </c>
      <c r="F2425" t="str">
        <f>IFERROR(INDEX(corres_pbs_variables!$A$1:$B$100,MATCH(tab_pbs[[#This Row],[libelle_produit]],corres_pbs_variables!$B$1:$B$100,0),1),"")</f>
        <v/>
      </c>
    </row>
    <row r="2426" spans="1:6" hidden="1" x14ac:dyDescent="0.25">
      <c r="A2426" t="s">
        <v>1186</v>
      </c>
      <c r="B2426" t="s">
        <v>1187</v>
      </c>
      <c r="C2426" t="s">
        <v>1065</v>
      </c>
      <c r="D2426" t="s">
        <v>1003</v>
      </c>
      <c r="E2426">
        <v>15658</v>
      </c>
      <c r="F2426" t="str">
        <f>IFERROR(INDEX(corres_pbs_variables!$A$1:$B$100,MATCH(tab_pbs[[#This Row],[libelle_produit]],corres_pbs_variables!$B$1:$B$100,0),1),"")</f>
        <v/>
      </c>
    </row>
    <row r="2427" spans="1:6" hidden="1" x14ac:dyDescent="0.25">
      <c r="A2427" t="s">
        <v>1186</v>
      </c>
      <c r="B2427" t="s">
        <v>1187</v>
      </c>
      <c r="C2427" t="s">
        <v>1065</v>
      </c>
      <c r="D2427" t="s">
        <v>1004</v>
      </c>
      <c r="E2427">
        <v>15390</v>
      </c>
      <c r="F2427" t="str">
        <f>IFERROR(INDEX(corres_pbs_variables!$A$1:$B$100,MATCH(tab_pbs[[#This Row],[libelle_produit]],corres_pbs_variables!$B$1:$B$100,0),1),"")</f>
        <v/>
      </c>
    </row>
    <row r="2428" spans="1:6" hidden="1" x14ac:dyDescent="0.25">
      <c r="A2428" t="s">
        <v>1186</v>
      </c>
      <c r="B2428" t="s">
        <v>1187</v>
      </c>
      <c r="C2428" t="s">
        <v>1065</v>
      </c>
      <c r="D2428" t="s">
        <v>1005</v>
      </c>
      <c r="E2428">
        <v>15390</v>
      </c>
      <c r="F2428" t="str">
        <f>IFERROR(INDEX(corres_pbs_variables!$A$1:$B$100,MATCH(tab_pbs[[#This Row],[libelle_produit]],corres_pbs_variables!$B$1:$B$100,0),1),"")</f>
        <v/>
      </c>
    </row>
    <row r="2429" spans="1:6" hidden="1" x14ac:dyDescent="0.25">
      <c r="A2429" t="s">
        <v>1186</v>
      </c>
      <c r="B2429" t="s">
        <v>1187</v>
      </c>
      <c r="C2429" t="s">
        <v>1065</v>
      </c>
      <c r="D2429" t="s">
        <v>1006</v>
      </c>
      <c r="E2429">
        <v>15390</v>
      </c>
      <c r="F2429" t="str">
        <f>IFERROR(INDEX(corres_pbs_variables!$A$1:$B$100,MATCH(tab_pbs[[#This Row],[libelle_produit]],corres_pbs_variables!$B$1:$B$100,0),1),"")</f>
        <v/>
      </c>
    </row>
    <row r="2430" spans="1:6" hidden="1" x14ac:dyDescent="0.25">
      <c r="A2430" t="s">
        <v>1186</v>
      </c>
      <c r="B2430" t="s">
        <v>1187</v>
      </c>
      <c r="C2430" t="s">
        <v>1065</v>
      </c>
      <c r="D2430" t="s">
        <v>1007</v>
      </c>
      <c r="E2430">
        <v>15390</v>
      </c>
      <c r="F2430" t="str">
        <f>IFERROR(INDEX(corres_pbs_variables!$A$1:$B$100,MATCH(tab_pbs[[#This Row],[libelle_produit]],corres_pbs_variables!$B$1:$B$100,0),1),"")</f>
        <v/>
      </c>
    </row>
    <row r="2431" spans="1:6" hidden="1" x14ac:dyDescent="0.25">
      <c r="A2431" t="s">
        <v>1186</v>
      </c>
      <c r="B2431" t="s">
        <v>1187</v>
      </c>
      <c r="C2431" t="s">
        <v>1065</v>
      </c>
      <c r="D2431" t="s">
        <v>1008</v>
      </c>
      <c r="E2431">
        <v>15390</v>
      </c>
      <c r="F2431" t="str">
        <f>IFERROR(INDEX(corres_pbs_variables!$A$1:$B$100,MATCH(tab_pbs[[#This Row],[libelle_produit]],corres_pbs_variables!$B$1:$B$100,0),1),"")</f>
        <v/>
      </c>
    </row>
    <row r="2432" spans="1:6" hidden="1" x14ac:dyDescent="0.25">
      <c r="A2432" t="s">
        <v>1188</v>
      </c>
      <c r="B2432" t="s">
        <v>1189</v>
      </c>
      <c r="C2432" t="s">
        <v>1065</v>
      </c>
      <c r="D2432" t="s">
        <v>983</v>
      </c>
      <c r="E2432">
        <v>70000</v>
      </c>
      <c r="F2432" t="str">
        <f>IFERROR(INDEX(corres_pbs_variables!$A$1:$B$100,MATCH(tab_pbs[[#This Row],[libelle_produit]],corres_pbs_variables!$B$1:$B$100,0),1),"")</f>
        <v>sau_vigne_aop</v>
      </c>
    </row>
    <row r="2433" spans="1:6" hidden="1" x14ac:dyDescent="0.25">
      <c r="A2433" t="s">
        <v>1188</v>
      </c>
      <c r="B2433" t="s">
        <v>1189</v>
      </c>
      <c r="C2433" t="s">
        <v>1065</v>
      </c>
      <c r="D2433" t="s">
        <v>984</v>
      </c>
      <c r="E2433">
        <v>79000</v>
      </c>
      <c r="F2433" t="str">
        <f>IFERROR(INDEX(corres_pbs_variables!$A$1:$B$100,MATCH(tab_pbs[[#This Row],[libelle_produit]],corres_pbs_variables!$B$1:$B$100,0),1),"")</f>
        <v>sau_vigne_aop</v>
      </c>
    </row>
    <row r="2434" spans="1:6" hidden="1" x14ac:dyDescent="0.25">
      <c r="A2434" t="s">
        <v>1188</v>
      </c>
      <c r="B2434" t="s">
        <v>1189</v>
      </c>
      <c r="C2434" t="s">
        <v>1065</v>
      </c>
      <c r="D2434" t="s">
        <v>985</v>
      </c>
      <c r="E2434">
        <v>73000</v>
      </c>
      <c r="F2434" t="str">
        <f>IFERROR(INDEX(corres_pbs_variables!$A$1:$B$100,MATCH(tab_pbs[[#This Row],[libelle_produit]],corres_pbs_variables!$B$1:$B$100,0),1),"")</f>
        <v>sau_vigne_aop</v>
      </c>
    </row>
    <row r="2435" spans="1:6" hidden="1" x14ac:dyDescent="0.25">
      <c r="A2435" t="s">
        <v>1188</v>
      </c>
      <c r="B2435" t="s">
        <v>1189</v>
      </c>
      <c r="C2435" t="s">
        <v>1065</v>
      </c>
      <c r="D2435" t="s">
        <v>986</v>
      </c>
      <c r="E2435">
        <v>21700</v>
      </c>
      <c r="F2435" t="str">
        <f>IFERROR(INDEX(corres_pbs_variables!$A$1:$B$100,MATCH(tab_pbs[[#This Row],[libelle_produit]],corres_pbs_variables!$B$1:$B$100,0),1),"")</f>
        <v>sau_vigne_aop</v>
      </c>
    </row>
    <row r="2436" spans="1:6" hidden="1" x14ac:dyDescent="0.25">
      <c r="A2436" t="s">
        <v>1188</v>
      </c>
      <c r="B2436" t="s">
        <v>1189</v>
      </c>
      <c r="C2436" t="s">
        <v>1065</v>
      </c>
      <c r="D2436" t="s">
        <v>987</v>
      </c>
      <c r="E2436">
        <v>20000</v>
      </c>
      <c r="F2436" t="str">
        <f>IFERROR(INDEX(corres_pbs_variables!$A$1:$B$100,MATCH(tab_pbs[[#This Row],[libelle_produit]],corres_pbs_variables!$B$1:$B$100,0),1),"")</f>
        <v>sau_vigne_aop</v>
      </c>
    </row>
    <row r="2437" spans="1:6" hidden="1" x14ac:dyDescent="0.25">
      <c r="A2437" t="s">
        <v>1188</v>
      </c>
      <c r="B2437" t="s">
        <v>1189</v>
      </c>
      <c r="C2437" t="s">
        <v>1065</v>
      </c>
      <c r="D2437" t="s">
        <v>988</v>
      </c>
      <c r="E2437">
        <v>21700</v>
      </c>
      <c r="F2437" t="str">
        <f>IFERROR(INDEX(corres_pbs_variables!$A$1:$B$100,MATCH(tab_pbs[[#This Row],[libelle_produit]],corres_pbs_variables!$B$1:$B$100,0),1),"")</f>
        <v>sau_vigne_aop</v>
      </c>
    </row>
    <row r="2438" spans="1:6" hidden="1" x14ac:dyDescent="0.25">
      <c r="A2438" t="s">
        <v>1188</v>
      </c>
      <c r="B2438" t="s">
        <v>1189</v>
      </c>
      <c r="C2438" t="s">
        <v>1065</v>
      </c>
      <c r="D2438" t="s">
        <v>989</v>
      </c>
      <c r="E2438">
        <v>49000</v>
      </c>
      <c r="F2438" t="str">
        <f>IFERROR(INDEX(corres_pbs_variables!$A$1:$B$100,MATCH(tab_pbs[[#This Row],[libelle_produit]],corres_pbs_variables!$B$1:$B$100,0),1),"")</f>
        <v>sau_vigne_aop</v>
      </c>
    </row>
    <row r="2439" spans="1:6" hidden="1" x14ac:dyDescent="0.25">
      <c r="A2439" t="s">
        <v>1188</v>
      </c>
      <c r="B2439" t="s">
        <v>1189</v>
      </c>
      <c r="C2439" t="s">
        <v>1065</v>
      </c>
      <c r="D2439" t="s">
        <v>990</v>
      </c>
      <c r="E2439">
        <v>21700</v>
      </c>
      <c r="F2439" t="str">
        <f>IFERROR(INDEX(corres_pbs_variables!$A$1:$B$100,MATCH(tab_pbs[[#This Row],[libelle_produit]],corres_pbs_variables!$B$1:$B$100,0),1),"")</f>
        <v>sau_vigne_aop</v>
      </c>
    </row>
    <row r="2440" spans="1:6" hidden="1" x14ac:dyDescent="0.25">
      <c r="A2440" t="s">
        <v>1188</v>
      </c>
      <c r="B2440" t="s">
        <v>1189</v>
      </c>
      <c r="C2440" t="s">
        <v>1065</v>
      </c>
      <c r="D2440" t="s">
        <v>991</v>
      </c>
      <c r="E2440">
        <v>12200</v>
      </c>
      <c r="F2440" t="str">
        <f>IFERROR(INDEX(corres_pbs_variables!$A$1:$B$100,MATCH(tab_pbs[[#This Row],[libelle_produit]],corres_pbs_variables!$B$1:$B$100,0),1),"")</f>
        <v>sau_vigne_aop</v>
      </c>
    </row>
    <row r="2441" spans="1:6" hidden="1" x14ac:dyDescent="0.25">
      <c r="A2441" t="s">
        <v>1188</v>
      </c>
      <c r="B2441" t="s">
        <v>1189</v>
      </c>
      <c r="C2441" t="s">
        <v>1065</v>
      </c>
      <c r="D2441" t="s">
        <v>992</v>
      </c>
      <c r="E2441">
        <v>32000</v>
      </c>
      <c r="F2441" t="str">
        <f>IFERROR(INDEX(corres_pbs_variables!$A$1:$B$100,MATCH(tab_pbs[[#This Row],[libelle_produit]],corres_pbs_variables!$B$1:$B$100,0),1),"")</f>
        <v>sau_vigne_aop</v>
      </c>
    </row>
    <row r="2442" spans="1:6" hidden="1" x14ac:dyDescent="0.25">
      <c r="A2442" t="s">
        <v>1188</v>
      </c>
      <c r="B2442" t="s">
        <v>1189</v>
      </c>
      <c r="C2442" t="s">
        <v>1065</v>
      </c>
      <c r="D2442" t="s">
        <v>993</v>
      </c>
      <c r="E2442">
        <v>33400</v>
      </c>
      <c r="F2442" t="str">
        <f>IFERROR(INDEX(corres_pbs_variables!$A$1:$B$100,MATCH(tab_pbs[[#This Row],[libelle_produit]],corres_pbs_variables!$B$1:$B$100,0),1),"")</f>
        <v>sau_vigne_aop</v>
      </c>
    </row>
    <row r="2443" spans="1:6" hidden="1" x14ac:dyDescent="0.25">
      <c r="A2443" t="s">
        <v>1188</v>
      </c>
      <c r="B2443" t="s">
        <v>1189</v>
      </c>
      <c r="C2443" t="s">
        <v>1065</v>
      </c>
      <c r="D2443" t="s">
        <v>994</v>
      </c>
      <c r="E2443">
        <v>9400</v>
      </c>
      <c r="F2443" t="str">
        <f>IFERROR(INDEX(corres_pbs_variables!$A$1:$B$100,MATCH(tab_pbs[[#This Row],[libelle_produit]],corres_pbs_variables!$B$1:$B$100,0),1),"")</f>
        <v>sau_vigne_aop</v>
      </c>
    </row>
    <row r="2444" spans="1:6" hidden="1" x14ac:dyDescent="0.25">
      <c r="A2444" t="s">
        <v>1188</v>
      </c>
      <c r="B2444" t="s">
        <v>1189</v>
      </c>
      <c r="C2444" t="s">
        <v>1065</v>
      </c>
      <c r="D2444" t="s">
        <v>995</v>
      </c>
      <c r="E2444">
        <v>21700</v>
      </c>
      <c r="F2444" t="str">
        <f>IFERROR(INDEX(corres_pbs_variables!$A$1:$B$100,MATCH(tab_pbs[[#This Row],[libelle_produit]],corres_pbs_variables!$B$1:$B$100,0),1),"")</f>
        <v>sau_vigne_aop</v>
      </c>
    </row>
    <row r="2445" spans="1:6" hidden="1" x14ac:dyDescent="0.25">
      <c r="A2445" t="s">
        <v>1188</v>
      </c>
      <c r="B2445" t="s">
        <v>1189</v>
      </c>
      <c r="C2445" t="s">
        <v>1065</v>
      </c>
      <c r="D2445" t="s">
        <v>996</v>
      </c>
      <c r="E2445">
        <v>4200</v>
      </c>
      <c r="F2445" t="str">
        <f>IFERROR(INDEX(corres_pbs_variables!$A$1:$B$100,MATCH(tab_pbs[[#This Row],[libelle_produit]],corres_pbs_variables!$B$1:$B$100,0),1),"")</f>
        <v>sau_vigne_aop</v>
      </c>
    </row>
    <row r="2446" spans="1:6" hidden="1" x14ac:dyDescent="0.25">
      <c r="A2446" t="s">
        <v>1188</v>
      </c>
      <c r="B2446" t="s">
        <v>1189</v>
      </c>
      <c r="C2446" t="s">
        <v>1065</v>
      </c>
      <c r="D2446" t="s">
        <v>997</v>
      </c>
      <c r="E2446">
        <v>17200</v>
      </c>
      <c r="F2446" t="str">
        <f>IFERROR(INDEX(corres_pbs_variables!$A$1:$B$100,MATCH(tab_pbs[[#This Row],[libelle_produit]],corres_pbs_variables!$B$1:$B$100,0),1),"")</f>
        <v>sau_vigne_aop</v>
      </c>
    </row>
    <row r="2447" spans="1:6" hidden="1" x14ac:dyDescent="0.25">
      <c r="A2447" t="s">
        <v>1188</v>
      </c>
      <c r="B2447" t="s">
        <v>1189</v>
      </c>
      <c r="C2447" t="s">
        <v>1065</v>
      </c>
      <c r="D2447" t="s">
        <v>998</v>
      </c>
      <c r="E2447">
        <v>10000</v>
      </c>
      <c r="F2447" t="str">
        <f>IFERROR(INDEX(corres_pbs_variables!$A$1:$B$100,MATCH(tab_pbs[[#This Row],[libelle_produit]],corres_pbs_variables!$B$1:$B$100,0),1),"")</f>
        <v>sau_vigne_aop</v>
      </c>
    </row>
    <row r="2448" spans="1:6" hidden="1" x14ac:dyDescent="0.25">
      <c r="A2448" t="s">
        <v>1188</v>
      </c>
      <c r="B2448" t="s">
        <v>1189</v>
      </c>
      <c r="C2448" t="s">
        <v>1065</v>
      </c>
      <c r="D2448" t="s">
        <v>999</v>
      </c>
      <c r="E2448">
        <v>21700</v>
      </c>
      <c r="F2448" t="str">
        <f>IFERROR(INDEX(corres_pbs_variables!$A$1:$B$100,MATCH(tab_pbs[[#This Row],[libelle_produit]],corres_pbs_variables!$B$1:$B$100,0),1),"")</f>
        <v>sau_vigne_aop</v>
      </c>
    </row>
    <row r="2449" spans="1:6" hidden="1" x14ac:dyDescent="0.25">
      <c r="A2449" t="s">
        <v>1188</v>
      </c>
      <c r="B2449" t="s">
        <v>1189</v>
      </c>
      <c r="C2449" t="s">
        <v>1065</v>
      </c>
      <c r="D2449" t="s">
        <v>1000</v>
      </c>
      <c r="E2449">
        <v>15000</v>
      </c>
      <c r="F2449" t="str">
        <f>IFERROR(INDEX(corres_pbs_variables!$A$1:$B$100,MATCH(tab_pbs[[#This Row],[libelle_produit]],corres_pbs_variables!$B$1:$B$100,0),1),"")</f>
        <v>sau_vigne_aop</v>
      </c>
    </row>
    <row r="2450" spans="1:6" hidden="1" x14ac:dyDescent="0.25">
      <c r="A2450" t="s">
        <v>1188</v>
      </c>
      <c r="B2450" t="s">
        <v>1189</v>
      </c>
      <c r="C2450" t="s">
        <v>1065</v>
      </c>
      <c r="D2450" t="s">
        <v>20</v>
      </c>
      <c r="E2450">
        <v>11000</v>
      </c>
      <c r="F2450" t="str">
        <f>IFERROR(INDEX(corres_pbs_variables!$A$1:$B$100,MATCH(tab_pbs[[#This Row],[libelle_produit]],corres_pbs_variables!$B$1:$B$100,0),1),"")</f>
        <v>sau_vigne_aop</v>
      </c>
    </row>
    <row r="2451" spans="1:6" hidden="1" x14ac:dyDescent="0.25">
      <c r="A2451" t="s">
        <v>1188</v>
      </c>
      <c r="B2451" t="s">
        <v>1189</v>
      </c>
      <c r="C2451" t="s">
        <v>1065</v>
      </c>
      <c r="D2451" t="s">
        <v>1001</v>
      </c>
      <c r="E2451">
        <v>6700</v>
      </c>
      <c r="F2451" t="str">
        <f>IFERROR(INDEX(corres_pbs_variables!$A$1:$B$100,MATCH(tab_pbs[[#This Row],[libelle_produit]],corres_pbs_variables!$B$1:$B$100,0),1),"")</f>
        <v>sau_vigne_aop</v>
      </c>
    </row>
    <row r="2452" spans="1:6" hidden="1" x14ac:dyDescent="0.25">
      <c r="A2452" t="s">
        <v>1188</v>
      </c>
      <c r="B2452" t="s">
        <v>1189</v>
      </c>
      <c r="C2452" t="s">
        <v>1065</v>
      </c>
      <c r="D2452" t="s">
        <v>1002</v>
      </c>
      <c r="E2452">
        <v>12500</v>
      </c>
      <c r="F2452" t="str">
        <f>IFERROR(INDEX(corres_pbs_variables!$A$1:$B$100,MATCH(tab_pbs[[#This Row],[libelle_produit]],corres_pbs_variables!$B$1:$B$100,0),1),"")</f>
        <v>sau_vigne_aop</v>
      </c>
    </row>
    <row r="2453" spans="1:6" hidden="1" x14ac:dyDescent="0.25">
      <c r="A2453" t="s">
        <v>1188</v>
      </c>
      <c r="B2453" t="s">
        <v>1189</v>
      </c>
      <c r="C2453" t="s">
        <v>1065</v>
      </c>
      <c r="D2453" t="s">
        <v>1003</v>
      </c>
      <c r="E2453">
        <v>25700</v>
      </c>
      <c r="F2453" t="str">
        <f>IFERROR(INDEX(corres_pbs_variables!$A$1:$B$100,MATCH(tab_pbs[[#This Row],[libelle_produit]],corres_pbs_variables!$B$1:$B$100,0),1),"")</f>
        <v>sau_vigne_aop</v>
      </c>
    </row>
    <row r="2454" spans="1:6" hidden="1" x14ac:dyDescent="0.25">
      <c r="A2454" t="s">
        <v>1188</v>
      </c>
      <c r="B2454" t="s">
        <v>1189</v>
      </c>
      <c r="C2454" t="s">
        <v>1065</v>
      </c>
      <c r="D2454" t="s">
        <v>1004</v>
      </c>
      <c r="E2454">
        <v>21700</v>
      </c>
      <c r="F2454" t="str">
        <f>IFERROR(INDEX(corres_pbs_variables!$A$1:$B$100,MATCH(tab_pbs[[#This Row],[libelle_produit]],corres_pbs_variables!$B$1:$B$100,0),1),"")</f>
        <v>sau_vigne_aop</v>
      </c>
    </row>
    <row r="2455" spans="1:6" hidden="1" x14ac:dyDescent="0.25">
      <c r="A2455" t="s">
        <v>1188</v>
      </c>
      <c r="B2455" t="s">
        <v>1189</v>
      </c>
      <c r="C2455" t="s">
        <v>1065</v>
      </c>
      <c r="D2455" t="s">
        <v>1005</v>
      </c>
      <c r="E2455">
        <v>21700</v>
      </c>
      <c r="F2455" t="str">
        <f>IFERROR(INDEX(corres_pbs_variables!$A$1:$B$100,MATCH(tab_pbs[[#This Row],[libelle_produit]],corres_pbs_variables!$B$1:$B$100,0),1),"")</f>
        <v>sau_vigne_aop</v>
      </c>
    </row>
    <row r="2456" spans="1:6" hidden="1" x14ac:dyDescent="0.25">
      <c r="A2456" t="s">
        <v>1188</v>
      </c>
      <c r="B2456" t="s">
        <v>1189</v>
      </c>
      <c r="C2456" t="s">
        <v>1065</v>
      </c>
      <c r="D2456" t="s">
        <v>1006</v>
      </c>
      <c r="E2456">
        <v>21700</v>
      </c>
      <c r="F2456" t="str">
        <f>IFERROR(INDEX(corres_pbs_variables!$A$1:$B$100,MATCH(tab_pbs[[#This Row],[libelle_produit]],corres_pbs_variables!$B$1:$B$100,0),1),"")</f>
        <v>sau_vigne_aop</v>
      </c>
    </row>
    <row r="2457" spans="1:6" hidden="1" x14ac:dyDescent="0.25">
      <c r="A2457" t="s">
        <v>1188</v>
      </c>
      <c r="B2457" t="s">
        <v>1189</v>
      </c>
      <c r="C2457" t="s">
        <v>1065</v>
      </c>
      <c r="D2457" t="s">
        <v>1007</v>
      </c>
      <c r="E2457">
        <v>21700</v>
      </c>
      <c r="F2457" t="str">
        <f>IFERROR(INDEX(corres_pbs_variables!$A$1:$B$100,MATCH(tab_pbs[[#This Row],[libelle_produit]],corres_pbs_variables!$B$1:$B$100,0),1),"")</f>
        <v>sau_vigne_aop</v>
      </c>
    </row>
    <row r="2458" spans="1:6" hidden="1" x14ac:dyDescent="0.25">
      <c r="A2458" t="s">
        <v>1188</v>
      </c>
      <c r="B2458" t="s">
        <v>1189</v>
      </c>
      <c r="C2458" t="s">
        <v>1065</v>
      </c>
      <c r="D2458" t="s">
        <v>1008</v>
      </c>
      <c r="E2458">
        <v>21700</v>
      </c>
      <c r="F2458" t="str">
        <f>IFERROR(INDEX(corres_pbs_variables!$A$1:$B$100,MATCH(tab_pbs[[#This Row],[libelle_produit]],corres_pbs_variables!$B$1:$B$100,0),1),"")</f>
        <v>sau_vigne_aop</v>
      </c>
    </row>
    <row r="2459" spans="1:6" hidden="1" x14ac:dyDescent="0.25">
      <c r="A2459" t="s">
        <v>1190</v>
      </c>
      <c r="B2459" t="s">
        <v>1191</v>
      </c>
      <c r="C2459" t="s">
        <v>1065</v>
      </c>
      <c r="D2459" t="s">
        <v>983</v>
      </c>
      <c r="E2459">
        <v>7000</v>
      </c>
      <c r="F2459" t="str">
        <f>IFERROR(INDEX(corres_pbs_variables!$A$1:$B$100,MATCH(tab_pbs[[#This Row],[libelle_produit]],corres_pbs_variables!$B$1:$B$100,0),1),"")</f>
        <v>sau_vigne_igp</v>
      </c>
    </row>
    <row r="2460" spans="1:6" hidden="1" x14ac:dyDescent="0.25">
      <c r="A2460" t="s">
        <v>1190</v>
      </c>
      <c r="B2460" t="s">
        <v>1191</v>
      </c>
      <c r="C2460" t="s">
        <v>1065</v>
      </c>
      <c r="D2460" t="s">
        <v>984</v>
      </c>
      <c r="E2460">
        <v>7000</v>
      </c>
      <c r="F2460" t="str">
        <f>IFERROR(INDEX(corres_pbs_variables!$A$1:$B$100,MATCH(tab_pbs[[#This Row],[libelle_produit]],corres_pbs_variables!$B$1:$B$100,0),1),"")</f>
        <v>sau_vigne_igp</v>
      </c>
    </row>
    <row r="2461" spans="1:6" hidden="1" x14ac:dyDescent="0.25">
      <c r="A2461" t="s">
        <v>1190</v>
      </c>
      <c r="B2461" t="s">
        <v>1191</v>
      </c>
      <c r="C2461" t="s">
        <v>1065</v>
      </c>
      <c r="D2461" t="s">
        <v>985</v>
      </c>
      <c r="E2461">
        <v>7000</v>
      </c>
      <c r="F2461" t="str">
        <f>IFERROR(INDEX(corres_pbs_variables!$A$1:$B$100,MATCH(tab_pbs[[#This Row],[libelle_produit]],corres_pbs_variables!$B$1:$B$100,0),1),"")</f>
        <v>sau_vigne_igp</v>
      </c>
    </row>
    <row r="2462" spans="1:6" hidden="1" x14ac:dyDescent="0.25">
      <c r="A2462" t="s">
        <v>1190</v>
      </c>
      <c r="B2462" t="s">
        <v>1191</v>
      </c>
      <c r="C2462" t="s">
        <v>1065</v>
      </c>
      <c r="D2462" t="s">
        <v>986</v>
      </c>
      <c r="E2462">
        <v>7000</v>
      </c>
      <c r="F2462" t="str">
        <f>IFERROR(INDEX(corres_pbs_variables!$A$1:$B$100,MATCH(tab_pbs[[#This Row],[libelle_produit]],corres_pbs_variables!$B$1:$B$100,0),1),"")</f>
        <v>sau_vigne_igp</v>
      </c>
    </row>
    <row r="2463" spans="1:6" hidden="1" x14ac:dyDescent="0.25">
      <c r="A2463" t="s">
        <v>1190</v>
      </c>
      <c r="B2463" t="s">
        <v>1191</v>
      </c>
      <c r="C2463" t="s">
        <v>1065</v>
      </c>
      <c r="D2463" t="s">
        <v>987</v>
      </c>
      <c r="E2463">
        <v>7000</v>
      </c>
      <c r="F2463" t="str">
        <f>IFERROR(INDEX(corres_pbs_variables!$A$1:$B$100,MATCH(tab_pbs[[#This Row],[libelle_produit]],corres_pbs_variables!$B$1:$B$100,0),1),"")</f>
        <v>sau_vigne_igp</v>
      </c>
    </row>
    <row r="2464" spans="1:6" hidden="1" x14ac:dyDescent="0.25">
      <c r="A2464" t="s">
        <v>1190</v>
      </c>
      <c r="B2464" t="s">
        <v>1191</v>
      </c>
      <c r="C2464" t="s">
        <v>1065</v>
      </c>
      <c r="D2464" t="s">
        <v>988</v>
      </c>
      <c r="E2464">
        <v>7000</v>
      </c>
      <c r="F2464" t="str">
        <f>IFERROR(INDEX(corres_pbs_variables!$A$1:$B$100,MATCH(tab_pbs[[#This Row],[libelle_produit]],corres_pbs_variables!$B$1:$B$100,0),1),"")</f>
        <v>sau_vigne_igp</v>
      </c>
    </row>
    <row r="2465" spans="1:6" hidden="1" x14ac:dyDescent="0.25">
      <c r="A2465" t="s">
        <v>1190</v>
      </c>
      <c r="B2465" t="s">
        <v>1191</v>
      </c>
      <c r="C2465" t="s">
        <v>1065</v>
      </c>
      <c r="D2465" t="s">
        <v>989</v>
      </c>
      <c r="E2465">
        <v>7000</v>
      </c>
      <c r="F2465" t="str">
        <f>IFERROR(INDEX(corres_pbs_variables!$A$1:$B$100,MATCH(tab_pbs[[#This Row],[libelle_produit]],corres_pbs_variables!$B$1:$B$100,0),1),"")</f>
        <v>sau_vigne_igp</v>
      </c>
    </row>
    <row r="2466" spans="1:6" hidden="1" x14ac:dyDescent="0.25">
      <c r="A2466" t="s">
        <v>1190</v>
      </c>
      <c r="B2466" t="s">
        <v>1191</v>
      </c>
      <c r="C2466" t="s">
        <v>1065</v>
      </c>
      <c r="D2466" t="s">
        <v>990</v>
      </c>
      <c r="E2466">
        <v>7000</v>
      </c>
      <c r="F2466" t="str">
        <f>IFERROR(INDEX(corres_pbs_variables!$A$1:$B$100,MATCH(tab_pbs[[#This Row],[libelle_produit]],corres_pbs_variables!$B$1:$B$100,0),1),"")</f>
        <v>sau_vigne_igp</v>
      </c>
    </row>
    <row r="2467" spans="1:6" hidden="1" x14ac:dyDescent="0.25">
      <c r="A2467" t="s">
        <v>1190</v>
      </c>
      <c r="B2467" t="s">
        <v>1191</v>
      </c>
      <c r="C2467" t="s">
        <v>1065</v>
      </c>
      <c r="D2467" t="s">
        <v>991</v>
      </c>
      <c r="E2467">
        <v>7000</v>
      </c>
      <c r="F2467" t="str">
        <f>IFERROR(INDEX(corres_pbs_variables!$A$1:$B$100,MATCH(tab_pbs[[#This Row],[libelle_produit]],corres_pbs_variables!$B$1:$B$100,0),1),"")</f>
        <v>sau_vigne_igp</v>
      </c>
    </row>
    <row r="2468" spans="1:6" hidden="1" x14ac:dyDescent="0.25">
      <c r="A2468" t="s">
        <v>1190</v>
      </c>
      <c r="B2468" t="s">
        <v>1191</v>
      </c>
      <c r="C2468" t="s">
        <v>1065</v>
      </c>
      <c r="D2468" t="s">
        <v>992</v>
      </c>
      <c r="E2468">
        <v>7000</v>
      </c>
      <c r="F2468" t="str">
        <f>IFERROR(INDEX(corres_pbs_variables!$A$1:$B$100,MATCH(tab_pbs[[#This Row],[libelle_produit]],corres_pbs_variables!$B$1:$B$100,0),1),"")</f>
        <v>sau_vigne_igp</v>
      </c>
    </row>
    <row r="2469" spans="1:6" hidden="1" x14ac:dyDescent="0.25">
      <c r="A2469" t="s">
        <v>1190</v>
      </c>
      <c r="B2469" t="s">
        <v>1191</v>
      </c>
      <c r="C2469" t="s">
        <v>1065</v>
      </c>
      <c r="D2469" t="s">
        <v>993</v>
      </c>
      <c r="E2469">
        <v>7000</v>
      </c>
      <c r="F2469" t="str">
        <f>IFERROR(INDEX(corres_pbs_variables!$A$1:$B$100,MATCH(tab_pbs[[#This Row],[libelle_produit]],corres_pbs_variables!$B$1:$B$100,0),1),"")</f>
        <v>sau_vigne_igp</v>
      </c>
    </row>
    <row r="2470" spans="1:6" hidden="1" x14ac:dyDescent="0.25">
      <c r="A2470" t="s">
        <v>1190</v>
      </c>
      <c r="B2470" t="s">
        <v>1191</v>
      </c>
      <c r="C2470" t="s">
        <v>1065</v>
      </c>
      <c r="D2470" t="s">
        <v>994</v>
      </c>
      <c r="E2470">
        <v>7000</v>
      </c>
      <c r="F2470" t="str">
        <f>IFERROR(INDEX(corres_pbs_variables!$A$1:$B$100,MATCH(tab_pbs[[#This Row],[libelle_produit]],corres_pbs_variables!$B$1:$B$100,0),1),"")</f>
        <v>sau_vigne_igp</v>
      </c>
    </row>
    <row r="2471" spans="1:6" hidden="1" x14ac:dyDescent="0.25">
      <c r="A2471" t="s">
        <v>1190</v>
      </c>
      <c r="B2471" t="s">
        <v>1191</v>
      </c>
      <c r="C2471" t="s">
        <v>1065</v>
      </c>
      <c r="D2471" t="s">
        <v>995</v>
      </c>
      <c r="E2471">
        <v>7000</v>
      </c>
      <c r="F2471" t="str">
        <f>IFERROR(INDEX(corres_pbs_variables!$A$1:$B$100,MATCH(tab_pbs[[#This Row],[libelle_produit]],corres_pbs_variables!$B$1:$B$100,0),1),"")</f>
        <v>sau_vigne_igp</v>
      </c>
    </row>
    <row r="2472" spans="1:6" hidden="1" x14ac:dyDescent="0.25">
      <c r="A2472" t="s">
        <v>1190</v>
      </c>
      <c r="B2472" t="s">
        <v>1191</v>
      </c>
      <c r="C2472" t="s">
        <v>1065</v>
      </c>
      <c r="D2472" t="s">
        <v>996</v>
      </c>
      <c r="E2472">
        <v>6500</v>
      </c>
      <c r="F2472" t="str">
        <f>IFERROR(INDEX(corres_pbs_variables!$A$1:$B$100,MATCH(tab_pbs[[#This Row],[libelle_produit]],corres_pbs_variables!$B$1:$B$100,0),1),"")</f>
        <v>sau_vigne_igp</v>
      </c>
    </row>
    <row r="2473" spans="1:6" hidden="1" x14ac:dyDescent="0.25">
      <c r="A2473" t="s">
        <v>1190</v>
      </c>
      <c r="B2473" t="s">
        <v>1191</v>
      </c>
      <c r="C2473" t="s">
        <v>1065</v>
      </c>
      <c r="D2473" t="s">
        <v>997</v>
      </c>
      <c r="E2473">
        <v>6500</v>
      </c>
      <c r="F2473" t="str">
        <f>IFERROR(INDEX(corres_pbs_variables!$A$1:$B$100,MATCH(tab_pbs[[#This Row],[libelle_produit]],corres_pbs_variables!$B$1:$B$100,0),1),"")</f>
        <v>sau_vigne_igp</v>
      </c>
    </row>
    <row r="2474" spans="1:6" hidden="1" x14ac:dyDescent="0.25">
      <c r="A2474" t="s">
        <v>1190</v>
      </c>
      <c r="B2474" t="s">
        <v>1191</v>
      </c>
      <c r="C2474" t="s">
        <v>1065</v>
      </c>
      <c r="D2474" t="s">
        <v>998</v>
      </c>
      <c r="E2474">
        <v>6500</v>
      </c>
      <c r="F2474" t="str">
        <f>IFERROR(INDEX(corres_pbs_variables!$A$1:$B$100,MATCH(tab_pbs[[#This Row],[libelle_produit]],corres_pbs_variables!$B$1:$B$100,0),1),"")</f>
        <v>sau_vigne_igp</v>
      </c>
    </row>
    <row r="2475" spans="1:6" hidden="1" x14ac:dyDescent="0.25">
      <c r="A2475" t="s">
        <v>1190</v>
      </c>
      <c r="B2475" t="s">
        <v>1191</v>
      </c>
      <c r="C2475" t="s">
        <v>1065</v>
      </c>
      <c r="D2475" t="s">
        <v>999</v>
      </c>
      <c r="E2475">
        <v>6500</v>
      </c>
      <c r="F2475" t="str">
        <f>IFERROR(INDEX(corres_pbs_variables!$A$1:$B$100,MATCH(tab_pbs[[#This Row],[libelle_produit]],corres_pbs_variables!$B$1:$B$100,0),1),"")</f>
        <v>sau_vigne_igp</v>
      </c>
    </row>
    <row r="2476" spans="1:6" hidden="1" x14ac:dyDescent="0.25">
      <c r="A2476" t="s">
        <v>1190</v>
      </c>
      <c r="B2476" t="s">
        <v>1191</v>
      </c>
      <c r="C2476" t="s">
        <v>1065</v>
      </c>
      <c r="D2476" t="s">
        <v>1000</v>
      </c>
      <c r="E2476">
        <v>6500</v>
      </c>
      <c r="F2476" t="str">
        <f>IFERROR(INDEX(corres_pbs_variables!$A$1:$B$100,MATCH(tab_pbs[[#This Row],[libelle_produit]],corres_pbs_variables!$B$1:$B$100,0),1),"")</f>
        <v>sau_vigne_igp</v>
      </c>
    </row>
    <row r="2477" spans="1:6" hidden="1" x14ac:dyDescent="0.25">
      <c r="A2477" t="s">
        <v>1190</v>
      </c>
      <c r="B2477" t="s">
        <v>1191</v>
      </c>
      <c r="C2477" t="s">
        <v>1065</v>
      </c>
      <c r="D2477" t="s">
        <v>20</v>
      </c>
      <c r="E2477">
        <v>6500</v>
      </c>
      <c r="F2477" t="str">
        <f>IFERROR(INDEX(corres_pbs_variables!$A$1:$B$100,MATCH(tab_pbs[[#This Row],[libelle_produit]],corres_pbs_variables!$B$1:$B$100,0),1),"")</f>
        <v>sau_vigne_igp</v>
      </c>
    </row>
    <row r="2478" spans="1:6" hidden="1" x14ac:dyDescent="0.25">
      <c r="A2478" t="s">
        <v>1190</v>
      </c>
      <c r="B2478" t="s">
        <v>1191</v>
      </c>
      <c r="C2478" t="s">
        <v>1065</v>
      </c>
      <c r="D2478" t="s">
        <v>1001</v>
      </c>
      <c r="E2478">
        <v>6500</v>
      </c>
      <c r="F2478" t="str">
        <f>IFERROR(INDEX(corres_pbs_variables!$A$1:$B$100,MATCH(tab_pbs[[#This Row],[libelle_produit]],corres_pbs_variables!$B$1:$B$100,0),1),"")</f>
        <v>sau_vigne_igp</v>
      </c>
    </row>
    <row r="2479" spans="1:6" hidden="1" x14ac:dyDescent="0.25">
      <c r="A2479" t="s">
        <v>1190</v>
      </c>
      <c r="B2479" t="s">
        <v>1191</v>
      </c>
      <c r="C2479" t="s">
        <v>1065</v>
      </c>
      <c r="D2479" t="s">
        <v>1002</v>
      </c>
      <c r="E2479">
        <v>6500</v>
      </c>
      <c r="F2479" t="str">
        <f>IFERROR(INDEX(corres_pbs_variables!$A$1:$B$100,MATCH(tab_pbs[[#This Row],[libelle_produit]],corres_pbs_variables!$B$1:$B$100,0),1),"")</f>
        <v>sau_vigne_igp</v>
      </c>
    </row>
    <row r="2480" spans="1:6" hidden="1" x14ac:dyDescent="0.25">
      <c r="A2480" t="s">
        <v>1190</v>
      </c>
      <c r="B2480" t="s">
        <v>1191</v>
      </c>
      <c r="C2480" t="s">
        <v>1065</v>
      </c>
      <c r="D2480" t="s">
        <v>1003</v>
      </c>
      <c r="E2480">
        <v>6500</v>
      </c>
      <c r="F2480" t="str">
        <f>IFERROR(INDEX(corres_pbs_variables!$A$1:$B$100,MATCH(tab_pbs[[#This Row],[libelle_produit]],corres_pbs_variables!$B$1:$B$100,0),1),"")</f>
        <v>sau_vigne_igp</v>
      </c>
    </row>
    <row r="2481" spans="1:6" hidden="1" x14ac:dyDescent="0.25">
      <c r="A2481" t="s">
        <v>1190</v>
      </c>
      <c r="B2481" t="s">
        <v>1191</v>
      </c>
      <c r="C2481" t="s">
        <v>1065</v>
      </c>
      <c r="D2481" t="s">
        <v>1004</v>
      </c>
      <c r="E2481">
        <v>6500</v>
      </c>
      <c r="F2481" t="str">
        <f>IFERROR(INDEX(corres_pbs_variables!$A$1:$B$100,MATCH(tab_pbs[[#This Row],[libelle_produit]],corres_pbs_variables!$B$1:$B$100,0),1),"")</f>
        <v>sau_vigne_igp</v>
      </c>
    </row>
    <row r="2482" spans="1:6" hidden="1" x14ac:dyDescent="0.25">
      <c r="A2482" t="s">
        <v>1190</v>
      </c>
      <c r="B2482" t="s">
        <v>1191</v>
      </c>
      <c r="C2482" t="s">
        <v>1065</v>
      </c>
      <c r="D2482" t="s">
        <v>1005</v>
      </c>
      <c r="E2482">
        <v>6500</v>
      </c>
      <c r="F2482" t="str">
        <f>IFERROR(INDEX(corres_pbs_variables!$A$1:$B$100,MATCH(tab_pbs[[#This Row],[libelle_produit]],corres_pbs_variables!$B$1:$B$100,0),1),"")</f>
        <v>sau_vigne_igp</v>
      </c>
    </row>
    <row r="2483" spans="1:6" hidden="1" x14ac:dyDescent="0.25">
      <c r="A2483" t="s">
        <v>1190</v>
      </c>
      <c r="B2483" t="s">
        <v>1191</v>
      </c>
      <c r="C2483" t="s">
        <v>1065</v>
      </c>
      <c r="D2483" t="s">
        <v>1006</v>
      </c>
      <c r="E2483">
        <v>6500</v>
      </c>
      <c r="F2483" t="str">
        <f>IFERROR(INDEX(corres_pbs_variables!$A$1:$B$100,MATCH(tab_pbs[[#This Row],[libelle_produit]],corres_pbs_variables!$B$1:$B$100,0),1),"")</f>
        <v>sau_vigne_igp</v>
      </c>
    </row>
    <row r="2484" spans="1:6" hidden="1" x14ac:dyDescent="0.25">
      <c r="A2484" t="s">
        <v>1190</v>
      </c>
      <c r="B2484" t="s">
        <v>1191</v>
      </c>
      <c r="C2484" t="s">
        <v>1065</v>
      </c>
      <c r="D2484" t="s">
        <v>1007</v>
      </c>
      <c r="E2484">
        <v>6500</v>
      </c>
      <c r="F2484" t="str">
        <f>IFERROR(INDEX(corres_pbs_variables!$A$1:$B$100,MATCH(tab_pbs[[#This Row],[libelle_produit]],corres_pbs_variables!$B$1:$B$100,0),1),"")</f>
        <v>sau_vigne_igp</v>
      </c>
    </row>
    <row r="2485" spans="1:6" hidden="1" x14ac:dyDescent="0.25">
      <c r="A2485" t="s">
        <v>1190</v>
      </c>
      <c r="B2485" t="s">
        <v>1191</v>
      </c>
      <c r="C2485" t="s">
        <v>1065</v>
      </c>
      <c r="D2485" t="s">
        <v>1008</v>
      </c>
      <c r="E2485">
        <v>6500</v>
      </c>
      <c r="F2485" t="str">
        <f>IFERROR(INDEX(corres_pbs_variables!$A$1:$B$100,MATCH(tab_pbs[[#This Row],[libelle_produit]],corres_pbs_variables!$B$1:$B$100,0),1),"")</f>
        <v>sau_vigne_igp</v>
      </c>
    </row>
    <row r="2486" spans="1:6" hidden="1" x14ac:dyDescent="0.25">
      <c r="A2486" t="s">
        <v>1192</v>
      </c>
      <c r="B2486" t="s">
        <v>1193</v>
      </c>
      <c r="C2486" t="s">
        <v>1065</v>
      </c>
      <c r="D2486" t="s">
        <v>983</v>
      </c>
      <c r="E2486">
        <v>4200</v>
      </c>
      <c r="F2486" t="str">
        <f>IFERROR(INDEX(corres_pbs_variables!$A$1:$B$100,MATCH(tab_pbs[[#This Row],[libelle_produit]],corres_pbs_variables!$B$1:$B$100,0),1),"")</f>
        <v>sau_vigne_autre</v>
      </c>
    </row>
    <row r="2487" spans="1:6" hidden="1" x14ac:dyDescent="0.25">
      <c r="A2487" t="s">
        <v>1192</v>
      </c>
      <c r="B2487" t="s">
        <v>1193</v>
      </c>
      <c r="C2487" t="s">
        <v>1065</v>
      </c>
      <c r="D2487" t="s">
        <v>984</v>
      </c>
      <c r="E2487">
        <v>4200</v>
      </c>
      <c r="F2487" t="str">
        <f>IFERROR(INDEX(corres_pbs_variables!$A$1:$B$100,MATCH(tab_pbs[[#This Row],[libelle_produit]],corres_pbs_variables!$B$1:$B$100,0),1),"")</f>
        <v>sau_vigne_autre</v>
      </c>
    </row>
    <row r="2488" spans="1:6" hidden="1" x14ac:dyDescent="0.25">
      <c r="A2488" t="s">
        <v>1192</v>
      </c>
      <c r="B2488" t="s">
        <v>1193</v>
      </c>
      <c r="C2488" t="s">
        <v>1065</v>
      </c>
      <c r="D2488" t="s">
        <v>985</v>
      </c>
      <c r="E2488">
        <v>4200</v>
      </c>
      <c r="F2488" t="str">
        <f>IFERROR(INDEX(corres_pbs_variables!$A$1:$B$100,MATCH(tab_pbs[[#This Row],[libelle_produit]],corres_pbs_variables!$B$1:$B$100,0),1),"")</f>
        <v>sau_vigne_autre</v>
      </c>
    </row>
    <row r="2489" spans="1:6" hidden="1" x14ac:dyDescent="0.25">
      <c r="A2489" t="s">
        <v>1192</v>
      </c>
      <c r="B2489" t="s">
        <v>1193</v>
      </c>
      <c r="C2489" t="s">
        <v>1065</v>
      </c>
      <c r="D2489" t="s">
        <v>986</v>
      </c>
      <c r="E2489">
        <v>4200</v>
      </c>
      <c r="F2489" t="str">
        <f>IFERROR(INDEX(corres_pbs_variables!$A$1:$B$100,MATCH(tab_pbs[[#This Row],[libelle_produit]],corres_pbs_variables!$B$1:$B$100,0),1),"")</f>
        <v>sau_vigne_autre</v>
      </c>
    </row>
    <row r="2490" spans="1:6" hidden="1" x14ac:dyDescent="0.25">
      <c r="A2490" t="s">
        <v>1192</v>
      </c>
      <c r="B2490" t="s">
        <v>1193</v>
      </c>
      <c r="C2490" t="s">
        <v>1065</v>
      </c>
      <c r="D2490" t="s">
        <v>987</v>
      </c>
      <c r="E2490">
        <v>4200</v>
      </c>
      <c r="F2490" t="str">
        <f>IFERROR(INDEX(corres_pbs_variables!$A$1:$B$100,MATCH(tab_pbs[[#This Row],[libelle_produit]],corres_pbs_variables!$B$1:$B$100,0),1),"")</f>
        <v>sau_vigne_autre</v>
      </c>
    </row>
    <row r="2491" spans="1:6" hidden="1" x14ac:dyDescent="0.25">
      <c r="A2491" t="s">
        <v>1192</v>
      </c>
      <c r="B2491" t="s">
        <v>1193</v>
      </c>
      <c r="C2491" t="s">
        <v>1065</v>
      </c>
      <c r="D2491" t="s">
        <v>988</v>
      </c>
      <c r="E2491">
        <v>4200</v>
      </c>
      <c r="F2491" t="str">
        <f>IFERROR(INDEX(corres_pbs_variables!$A$1:$B$100,MATCH(tab_pbs[[#This Row],[libelle_produit]],corres_pbs_variables!$B$1:$B$100,0),1),"")</f>
        <v>sau_vigne_autre</v>
      </c>
    </row>
    <row r="2492" spans="1:6" hidden="1" x14ac:dyDescent="0.25">
      <c r="A2492" t="s">
        <v>1192</v>
      </c>
      <c r="B2492" t="s">
        <v>1193</v>
      </c>
      <c r="C2492" t="s">
        <v>1065</v>
      </c>
      <c r="D2492" t="s">
        <v>989</v>
      </c>
      <c r="E2492">
        <v>4200</v>
      </c>
      <c r="F2492" t="str">
        <f>IFERROR(INDEX(corres_pbs_variables!$A$1:$B$100,MATCH(tab_pbs[[#This Row],[libelle_produit]],corres_pbs_variables!$B$1:$B$100,0),1),"")</f>
        <v>sau_vigne_autre</v>
      </c>
    </row>
    <row r="2493" spans="1:6" hidden="1" x14ac:dyDescent="0.25">
      <c r="A2493" t="s">
        <v>1192</v>
      </c>
      <c r="B2493" t="s">
        <v>1193</v>
      </c>
      <c r="C2493" t="s">
        <v>1065</v>
      </c>
      <c r="D2493" t="s">
        <v>990</v>
      </c>
      <c r="E2493">
        <v>4200</v>
      </c>
      <c r="F2493" t="str">
        <f>IFERROR(INDEX(corres_pbs_variables!$A$1:$B$100,MATCH(tab_pbs[[#This Row],[libelle_produit]],corres_pbs_variables!$B$1:$B$100,0),1),"")</f>
        <v>sau_vigne_autre</v>
      </c>
    </row>
    <row r="2494" spans="1:6" hidden="1" x14ac:dyDescent="0.25">
      <c r="A2494" t="s">
        <v>1192</v>
      </c>
      <c r="B2494" t="s">
        <v>1193</v>
      </c>
      <c r="C2494" t="s">
        <v>1065</v>
      </c>
      <c r="D2494" t="s">
        <v>991</v>
      </c>
      <c r="E2494">
        <v>4200</v>
      </c>
      <c r="F2494" t="str">
        <f>IFERROR(INDEX(corres_pbs_variables!$A$1:$B$100,MATCH(tab_pbs[[#This Row],[libelle_produit]],corres_pbs_variables!$B$1:$B$100,0),1),"")</f>
        <v>sau_vigne_autre</v>
      </c>
    </row>
    <row r="2495" spans="1:6" hidden="1" x14ac:dyDescent="0.25">
      <c r="A2495" t="s">
        <v>1192</v>
      </c>
      <c r="B2495" t="s">
        <v>1193</v>
      </c>
      <c r="C2495" t="s">
        <v>1065</v>
      </c>
      <c r="D2495" t="s">
        <v>992</v>
      </c>
      <c r="E2495">
        <v>4200</v>
      </c>
      <c r="F2495" t="str">
        <f>IFERROR(INDEX(corres_pbs_variables!$A$1:$B$100,MATCH(tab_pbs[[#This Row],[libelle_produit]],corres_pbs_variables!$B$1:$B$100,0),1),"")</f>
        <v>sau_vigne_autre</v>
      </c>
    </row>
    <row r="2496" spans="1:6" hidden="1" x14ac:dyDescent="0.25">
      <c r="A2496" t="s">
        <v>1192</v>
      </c>
      <c r="B2496" t="s">
        <v>1193</v>
      </c>
      <c r="C2496" t="s">
        <v>1065</v>
      </c>
      <c r="D2496" t="s">
        <v>993</v>
      </c>
      <c r="E2496">
        <v>4200</v>
      </c>
      <c r="F2496" t="str">
        <f>IFERROR(INDEX(corres_pbs_variables!$A$1:$B$100,MATCH(tab_pbs[[#This Row],[libelle_produit]],corres_pbs_variables!$B$1:$B$100,0),1),"")</f>
        <v>sau_vigne_autre</v>
      </c>
    </row>
    <row r="2497" spans="1:6" hidden="1" x14ac:dyDescent="0.25">
      <c r="A2497" t="s">
        <v>1192</v>
      </c>
      <c r="B2497" t="s">
        <v>1193</v>
      </c>
      <c r="C2497" t="s">
        <v>1065</v>
      </c>
      <c r="D2497" t="s">
        <v>994</v>
      </c>
      <c r="E2497">
        <v>4200</v>
      </c>
      <c r="F2497" t="str">
        <f>IFERROR(INDEX(corres_pbs_variables!$A$1:$B$100,MATCH(tab_pbs[[#This Row],[libelle_produit]],corres_pbs_variables!$B$1:$B$100,0),1),"")</f>
        <v>sau_vigne_autre</v>
      </c>
    </row>
    <row r="2498" spans="1:6" hidden="1" x14ac:dyDescent="0.25">
      <c r="A2498" t="s">
        <v>1192</v>
      </c>
      <c r="B2498" t="s">
        <v>1193</v>
      </c>
      <c r="C2498" t="s">
        <v>1065</v>
      </c>
      <c r="D2498" t="s">
        <v>995</v>
      </c>
      <c r="E2498">
        <v>4200</v>
      </c>
      <c r="F2498" t="str">
        <f>IFERROR(INDEX(corres_pbs_variables!$A$1:$B$100,MATCH(tab_pbs[[#This Row],[libelle_produit]],corres_pbs_variables!$B$1:$B$100,0),1),"")</f>
        <v>sau_vigne_autre</v>
      </c>
    </row>
    <row r="2499" spans="1:6" hidden="1" x14ac:dyDescent="0.25">
      <c r="A2499" t="s">
        <v>1192</v>
      </c>
      <c r="B2499" t="s">
        <v>1193</v>
      </c>
      <c r="C2499" t="s">
        <v>1065</v>
      </c>
      <c r="D2499" t="s">
        <v>996</v>
      </c>
      <c r="E2499">
        <v>14800</v>
      </c>
      <c r="F2499" t="str">
        <f>IFERROR(INDEX(corres_pbs_variables!$A$1:$B$100,MATCH(tab_pbs[[#This Row],[libelle_produit]],corres_pbs_variables!$B$1:$B$100,0),1),"")</f>
        <v>sau_vigne_autre</v>
      </c>
    </row>
    <row r="2500" spans="1:6" hidden="1" x14ac:dyDescent="0.25">
      <c r="A2500" t="s">
        <v>1192</v>
      </c>
      <c r="B2500" t="s">
        <v>1193</v>
      </c>
      <c r="C2500" t="s">
        <v>1065</v>
      </c>
      <c r="D2500" t="s">
        <v>997</v>
      </c>
      <c r="E2500">
        <v>13500</v>
      </c>
      <c r="F2500" t="str">
        <f>IFERROR(INDEX(corres_pbs_variables!$A$1:$B$100,MATCH(tab_pbs[[#This Row],[libelle_produit]],corres_pbs_variables!$B$1:$B$100,0),1),"")</f>
        <v>sau_vigne_autre</v>
      </c>
    </row>
    <row r="2501" spans="1:6" hidden="1" x14ac:dyDescent="0.25">
      <c r="A2501" t="s">
        <v>1192</v>
      </c>
      <c r="B2501" t="s">
        <v>1193</v>
      </c>
      <c r="C2501" t="s">
        <v>1065</v>
      </c>
      <c r="D2501" t="s">
        <v>998</v>
      </c>
      <c r="E2501">
        <v>6000</v>
      </c>
      <c r="F2501" t="str">
        <f>IFERROR(INDEX(corres_pbs_variables!$A$1:$B$100,MATCH(tab_pbs[[#This Row],[libelle_produit]],corres_pbs_variables!$B$1:$B$100,0),1),"")</f>
        <v>sau_vigne_autre</v>
      </c>
    </row>
    <row r="2502" spans="1:6" hidden="1" x14ac:dyDescent="0.25">
      <c r="A2502" t="s">
        <v>1192</v>
      </c>
      <c r="B2502" t="s">
        <v>1193</v>
      </c>
      <c r="C2502" t="s">
        <v>1065</v>
      </c>
      <c r="D2502" t="s">
        <v>999</v>
      </c>
      <c r="E2502">
        <v>6000</v>
      </c>
      <c r="F2502" t="str">
        <f>IFERROR(INDEX(corres_pbs_variables!$A$1:$B$100,MATCH(tab_pbs[[#This Row],[libelle_produit]],corres_pbs_variables!$B$1:$B$100,0),1),"")</f>
        <v>sau_vigne_autre</v>
      </c>
    </row>
    <row r="2503" spans="1:6" hidden="1" x14ac:dyDescent="0.25">
      <c r="A2503" t="s">
        <v>1192</v>
      </c>
      <c r="B2503" t="s">
        <v>1193</v>
      </c>
      <c r="C2503" t="s">
        <v>1065</v>
      </c>
      <c r="D2503" t="s">
        <v>1000</v>
      </c>
      <c r="E2503">
        <v>6000</v>
      </c>
      <c r="F2503" t="str">
        <f>IFERROR(INDEX(corres_pbs_variables!$A$1:$B$100,MATCH(tab_pbs[[#This Row],[libelle_produit]],corres_pbs_variables!$B$1:$B$100,0),1),"")</f>
        <v>sau_vigne_autre</v>
      </c>
    </row>
    <row r="2504" spans="1:6" hidden="1" x14ac:dyDescent="0.25">
      <c r="A2504" t="s">
        <v>1192</v>
      </c>
      <c r="B2504" t="s">
        <v>1193</v>
      </c>
      <c r="C2504" t="s">
        <v>1065</v>
      </c>
      <c r="D2504" t="s">
        <v>20</v>
      </c>
      <c r="E2504">
        <v>6000</v>
      </c>
      <c r="F2504" t="str">
        <f>IFERROR(INDEX(corres_pbs_variables!$A$1:$B$100,MATCH(tab_pbs[[#This Row],[libelle_produit]],corres_pbs_variables!$B$1:$B$100,0),1),"")</f>
        <v>sau_vigne_autre</v>
      </c>
    </row>
    <row r="2505" spans="1:6" hidden="1" x14ac:dyDescent="0.25">
      <c r="A2505" t="s">
        <v>1192</v>
      </c>
      <c r="B2505" t="s">
        <v>1193</v>
      </c>
      <c r="C2505" t="s">
        <v>1065</v>
      </c>
      <c r="D2505" t="s">
        <v>1001</v>
      </c>
      <c r="E2505">
        <v>6000</v>
      </c>
      <c r="F2505" t="str">
        <f>IFERROR(INDEX(corres_pbs_variables!$A$1:$B$100,MATCH(tab_pbs[[#This Row],[libelle_produit]],corres_pbs_variables!$B$1:$B$100,0),1),"")</f>
        <v>sau_vigne_autre</v>
      </c>
    </row>
    <row r="2506" spans="1:6" hidden="1" x14ac:dyDescent="0.25">
      <c r="A2506" t="s">
        <v>1192</v>
      </c>
      <c r="B2506" t="s">
        <v>1193</v>
      </c>
      <c r="C2506" t="s">
        <v>1065</v>
      </c>
      <c r="D2506" t="s">
        <v>1002</v>
      </c>
      <c r="E2506">
        <v>6000</v>
      </c>
      <c r="F2506" t="str">
        <f>IFERROR(INDEX(corres_pbs_variables!$A$1:$B$100,MATCH(tab_pbs[[#This Row],[libelle_produit]],corres_pbs_variables!$B$1:$B$100,0),1),"")</f>
        <v>sau_vigne_autre</v>
      </c>
    </row>
    <row r="2507" spans="1:6" hidden="1" x14ac:dyDescent="0.25">
      <c r="A2507" t="s">
        <v>1192</v>
      </c>
      <c r="B2507" t="s">
        <v>1193</v>
      </c>
      <c r="C2507" t="s">
        <v>1065</v>
      </c>
      <c r="D2507" t="s">
        <v>1003</v>
      </c>
      <c r="E2507">
        <v>6000</v>
      </c>
      <c r="F2507" t="str">
        <f>IFERROR(INDEX(corres_pbs_variables!$A$1:$B$100,MATCH(tab_pbs[[#This Row],[libelle_produit]],corres_pbs_variables!$B$1:$B$100,0),1),"")</f>
        <v>sau_vigne_autre</v>
      </c>
    </row>
    <row r="2508" spans="1:6" hidden="1" x14ac:dyDescent="0.25">
      <c r="A2508" t="s">
        <v>1192</v>
      </c>
      <c r="B2508" t="s">
        <v>1193</v>
      </c>
      <c r="C2508" t="s">
        <v>1065</v>
      </c>
      <c r="D2508" t="s">
        <v>1004</v>
      </c>
      <c r="E2508">
        <v>6000</v>
      </c>
      <c r="F2508" t="str">
        <f>IFERROR(INDEX(corres_pbs_variables!$A$1:$B$100,MATCH(tab_pbs[[#This Row],[libelle_produit]],corres_pbs_variables!$B$1:$B$100,0),1),"")</f>
        <v>sau_vigne_autre</v>
      </c>
    </row>
    <row r="2509" spans="1:6" hidden="1" x14ac:dyDescent="0.25">
      <c r="A2509" t="s">
        <v>1192</v>
      </c>
      <c r="B2509" t="s">
        <v>1193</v>
      </c>
      <c r="C2509" t="s">
        <v>1065</v>
      </c>
      <c r="D2509" t="s">
        <v>1005</v>
      </c>
      <c r="E2509">
        <v>6000</v>
      </c>
      <c r="F2509" t="str">
        <f>IFERROR(INDEX(corres_pbs_variables!$A$1:$B$100,MATCH(tab_pbs[[#This Row],[libelle_produit]],corres_pbs_variables!$B$1:$B$100,0),1),"")</f>
        <v>sau_vigne_autre</v>
      </c>
    </row>
    <row r="2510" spans="1:6" hidden="1" x14ac:dyDescent="0.25">
      <c r="A2510" t="s">
        <v>1192</v>
      </c>
      <c r="B2510" t="s">
        <v>1193</v>
      </c>
      <c r="C2510" t="s">
        <v>1065</v>
      </c>
      <c r="D2510" t="s">
        <v>1006</v>
      </c>
      <c r="E2510">
        <v>6000</v>
      </c>
      <c r="F2510" t="str">
        <f>IFERROR(INDEX(corres_pbs_variables!$A$1:$B$100,MATCH(tab_pbs[[#This Row],[libelle_produit]],corres_pbs_variables!$B$1:$B$100,0),1),"")</f>
        <v>sau_vigne_autre</v>
      </c>
    </row>
    <row r="2511" spans="1:6" hidden="1" x14ac:dyDescent="0.25">
      <c r="A2511" t="s">
        <v>1192</v>
      </c>
      <c r="B2511" t="s">
        <v>1193</v>
      </c>
      <c r="C2511" t="s">
        <v>1065</v>
      </c>
      <c r="D2511" t="s">
        <v>1007</v>
      </c>
      <c r="E2511">
        <v>6000</v>
      </c>
      <c r="F2511" t="str">
        <f>IFERROR(INDEX(corres_pbs_variables!$A$1:$B$100,MATCH(tab_pbs[[#This Row],[libelle_produit]],corres_pbs_variables!$B$1:$B$100,0),1),"")</f>
        <v>sau_vigne_autre</v>
      </c>
    </row>
    <row r="2512" spans="1:6" hidden="1" x14ac:dyDescent="0.25">
      <c r="A2512" t="s">
        <v>1192</v>
      </c>
      <c r="B2512" t="s">
        <v>1193</v>
      </c>
      <c r="C2512" t="s">
        <v>1065</v>
      </c>
      <c r="D2512" t="s">
        <v>1008</v>
      </c>
      <c r="E2512">
        <v>6000</v>
      </c>
      <c r="F2512" t="str">
        <f>IFERROR(INDEX(corres_pbs_variables!$A$1:$B$100,MATCH(tab_pbs[[#This Row],[libelle_produit]],corres_pbs_variables!$B$1:$B$100,0),1),"")</f>
        <v>sau_vigne_autre</v>
      </c>
    </row>
    <row r="2513" spans="1:6" hidden="1" x14ac:dyDescent="0.25">
      <c r="A2513" t="s">
        <v>1194</v>
      </c>
      <c r="B2513" t="s">
        <v>1195</v>
      </c>
      <c r="C2513" t="s">
        <v>1065</v>
      </c>
      <c r="D2513" t="s">
        <v>983</v>
      </c>
      <c r="E2513">
        <v>14871</v>
      </c>
      <c r="F2513" t="str">
        <f>IFERROR(INDEX(corres_pbs_variables!$A$1:$B$100,MATCH(tab_pbs[[#This Row],[libelle_produit]],corres_pbs_variables!$B$1:$B$100,0),1),"")</f>
        <v>sau_vigne_table</v>
      </c>
    </row>
    <row r="2514" spans="1:6" hidden="1" x14ac:dyDescent="0.25">
      <c r="A2514" t="s">
        <v>1194</v>
      </c>
      <c r="B2514" t="s">
        <v>1195</v>
      </c>
      <c r="C2514" t="s">
        <v>1065</v>
      </c>
      <c r="D2514" t="s">
        <v>984</v>
      </c>
      <c r="E2514">
        <v>14871</v>
      </c>
      <c r="F2514" t="str">
        <f>IFERROR(INDEX(corres_pbs_variables!$A$1:$B$100,MATCH(tab_pbs[[#This Row],[libelle_produit]],corres_pbs_variables!$B$1:$B$100,0),1),"")</f>
        <v>sau_vigne_table</v>
      </c>
    </row>
    <row r="2515" spans="1:6" hidden="1" x14ac:dyDescent="0.25">
      <c r="A2515" t="s">
        <v>1194</v>
      </c>
      <c r="B2515" t="s">
        <v>1195</v>
      </c>
      <c r="C2515" t="s">
        <v>1065</v>
      </c>
      <c r="D2515" t="s">
        <v>985</v>
      </c>
      <c r="E2515">
        <v>14871</v>
      </c>
      <c r="F2515" t="str">
        <f>IFERROR(INDEX(corres_pbs_variables!$A$1:$B$100,MATCH(tab_pbs[[#This Row],[libelle_produit]],corres_pbs_variables!$B$1:$B$100,0),1),"")</f>
        <v>sau_vigne_table</v>
      </c>
    </row>
    <row r="2516" spans="1:6" hidden="1" x14ac:dyDescent="0.25">
      <c r="A2516" t="s">
        <v>1194</v>
      </c>
      <c r="B2516" t="s">
        <v>1195</v>
      </c>
      <c r="C2516" t="s">
        <v>1065</v>
      </c>
      <c r="D2516" t="s">
        <v>986</v>
      </c>
      <c r="E2516">
        <v>14871</v>
      </c>
      <c r="F2516" t="str">
        <f>IFERROR(INDEX(corres_pbs_variables!$A$1:$B$100,MATCH(tab_pbs[[#This Row],[libelle_produit]],corres_pbs_variables!$B$1:$B$100,0),1),"")</f>
        <v>sau_vigne_table</v>
      </c>
    </row>
    <row r="2517" spans="1:6" hidden="1" x14ac:dyDescent="0.25">
      <c r="A2517" t="s">
        <v>1194</v>
      </c>
      <c r="B2517" t="s">
        <v>1195</v>
      </c>
      <c r="C2517" t="s">
        <v>1065</v>
      </c>
      <c r="D2517" t="s">
        <v>987</v>
      </c>
      <c r="E2517">
        <v>14871</v>
      </c>
      <c r="F2517" t="str">
        <f>IFERROR(INDEX(corres_pbs_variables!$A$1:$B$100,MATCH(tab_pbs[[#This Row],[libelle_produit]],corres_pbs_variables!$B$1:$B$100,0),1),"")</f>
        <v>sau_vigne_table</v>
      </c>
    </row>
    <row r="2518" spans="1:6" hidden="1" x14ac:dyDescent="0.25">
      <c r="A2518" t="s">
        <v>1194</v>
      </c>
      <c r="B2518" t="s">
        <v>1195</v>
      </c>
      <c r="C2518" t="s">
        <v>1065</v>
      </c>
      <c r="D2518" t="s">
        <v>988</v>
      </c>
      <c r="E2518">
        <v>14871</v>
      </c>
      <c r="F2518" t="str">
        <f>IFERROR(INDEX(corres_pbs_variables!$A$1:$B$100,MATCH(tab_pbs[[#This Row],[libelle_produit]],corres_pbs_variables!$B$1:$B$100,0),1),"")</f>
        <v>sau_vigne_table</v>
      </c>
    </row>
    <row r="2519" spans="1:6" hidden="1" x14ac:dyDescent="0.25">
      <c r="A2519" t="s">
        <v>1194</v>
      </c>
      <c r="B2519" t="s">
        <v>1195</v>
      </c>
      <c r="C2519" t="s">
        <v>1065</v>
      </c>
      <c r="D2519" t="s">
        <v>989</v>
      </c>
      <c r="E2519">
        <v>14871</v>
      </c>
      <c r="F2519" t="str">
        <f>IFERROR(INDEX(corres_pbs_variables!$A$1:$B$100,MATCH(tab_pbs[[#This Row],[libelle_produit]],corres_pbs_variables!$B$1:$B$100,0),1),"")</f>
        <v>sau_vigne_table</v>
      </c>
    </row>
    <row r="2520" spans="1:6" hidden="1" x14ac:dyDescent="0.25">
      <c r="A2520" t="s">
        <v>1194</v>
      </c>
      <c r="B2520" t="s">
        <v>1195</v>
      </c>
      <c r="C2520" t="s">
        <v>1065</v>
      </c>
      <c r="D2520" t="s">
        <v>990</v>
      </c>
      <c r="E2520">
        <v>14871</v>
      </c>
      <c r="F2520" t="str">
        <f>IFERROR(INDEX(corres_pbs_variables!$A$1:$B$100,MATCH(tab_pbs[[#This Row],[libelle_produit]],corres_pbs_variables!$B$1:$B$100,0),1),"")</f>
        <v>sau_vigne_table</v>
      </c>
    </row>
    <row r="2521" spans="1:6" hidden="1" x14ac:dyDescent="0.25">
      <c r="A2521" t="s">
        <v>1194</v>
      </c>
      <c r="B2521" t="s">
        <v>1195</v>
      </c>
      <c r="C2521" t="s">
        <v>1065</v>
      </c>
      <c r="D2521" t="s">
        <v>991</v>
      </c>
      <c r="E2521">
        <v>14871</v>
      </c>
      <c r="F2521" t="str">
        <f>IFERROR(INDEX(corres_pbs_variables!$A$1:$B$100,MATCH(tab_pbs[[#This Row],[libelle_produit]],corres_pbs_variables!$B$1:$B$100,0),1),"")</f>
        <v>sau_vigne_table</v>
      </c>
    </row>
    <row r="2522" spans="1:6" hidden="1" x14ac:dyDescent="0.25">
      <c r="A2522" t="s">
        <v>1194</v>
      </c>
      <c r="B2522" t="s">
        <v>1195</v>
      </c>
      <c r="C2522" t="s">
        <v>1065</v>
      </c>
      <c r="D2522" t="s">
        <v>992</v>
      </c>
      <c r="E2522">
        <v>14871</v>
      </c>
      <c r="F2522" t="str">
        <f>IFERROR(INDEX(corres_pbs_variables!$A$1:$B$100,MATCH(tab_pbs[[#This Row],[libelle_produit]],corres_pbs_variables!$B$1:$B$100,0),1),"")</f>
        <v>sau_vigne_table</v>
      </c>
    </row>
    <row r="2523" spans="1:6" hidden="1" x14ac:dyDescent="0.25">
      <c r="A2523" t="s">
        <v>1194</v>
      </c>
      <c r="B2523" t="s">
        <v>1195</v>
      </c>
      <c r="C2523" t="s">
        <v>1065</v>
      </c>
      <c r="D2523" t="s">
        <v>993</v>
      </c>
      <c r="E2523">
        <v>14871</v>
      </c>
      <c r="F2523" t="str">
        <f>IFERROR(INDEX(corres_pbs_variables!$A$1:$B$100,MATCH(tab_pbs[[#This Row],[libelle_produit]],corres_pbs_variables!$B$1:$B$100,0),1),"")</f>
        <v>sau_vigne_table</v>
      </c>
    </row>
    <row r="2524" spans="1:6" hidden="1" x14ac:dyDescent="0.25">
      <c r="A2524" t="s">
        <v>1194</v>
      </c>
      <c r="B2524" t="s">
        <v>1195</v>
      </c>
      <c r="C2524" t="s">
        <v>1065</v>
      </c>
      <c r="D2524" t="s">
        <v>994</v>
      </c>
      <c r="E2524">
        <v>14871</v>
      </c>
      <c r="F2524" t="str">
        <f>IFERROR(INDEX(corres_pbs_variables!$A$1:$B$100,MATCH(tab_pbs[[#This Row],[libelle_produit]],corres_pbs_variables!$B$1:$B$100,0),1),"")</f>
        <v>sau_vigne_table</v>
      </c>
    </row>
    <row r="2525" spans="1:6" hidden="1" x14ac:dyDescent="0.25">
      <c r="A2525" t="s">
        <v>1194</v>
      </c>
      <c r="B2525" t="s">
        <v>1195</v>
      </c>
      <c r="C2525" t="s">
        <v>1065</v>
      </c>
      <c r="D2525" t="s">
        <v>995</v>
      </c>
      <c r="E2525">
        <v>14871</v>
      </c>
      <c r="F2525" t="str">
        <f>IFERROR(INDEX(corres_pbs_variables!$A$1:$B$100,MATCH(tab_pbs[[#This Row],[libelle_produit]],corres_pbs_variables!$B$1:$B$100,0),1),"")</f>
        <v>sau_vigne_table</v>
      </c>
    </row>
    <row r="2526" spans="1:6" hidden="1" x14ac:dyDescent="0.25">
      <c r="A2526" t="s">
        <v>1194</v>
      </c>
      <c r="B2526" t="s">
        <v>1195</v>
      </c>
      <c r="C2526" t="s">
        <v>1065</v>
      </c>
      <c r="D2526" t="s">
        <v>996</v>
      </c>
      <c r="E2526">
        <v>14871</v>
      </c>
      <c r="F2526" t="str">
        <f>IFERROR(INDEX(corres_pbs_variables!$A$1:$B$100,MATCH(tab_pbs[[#This Row],[libelle_produit]],corres_pbs_variables!$B$1:$B$100,0),1),"")</f>
        <v>sau_vigne_table</v>
      </c>
    </row>
    <row r="2527" spans="1:6" hidden="1" x14ac:dyDescent="0.25">
      <c r="A2527" t="s">
        <v>1194</v>
      </c>
      <c r="B2527" t="s">
        <v>1195</v>
      </c>
      <c r="C2527" t="s">
        <v>1065</v>
      </c>
      <c r="D2527" t="s">
        <v>997</v>
      </c>
      <c r="E2527">
        <v>14871</v>
      </c>
      <c r="F2527" t="str">
        <f>IFERROR(INDEX(corres_pbs_variables!$A$1:$B$100,MATCH(tab_pbs[[#This Row],[libelle_produit]],corres_pbs_variables!$B$1:$B$100,0),1),"")</f>
        <v>sau_vigne_table</v>
      </c>
    </row>
    <row r="2528" spans="1:6" hidden="1" x14ac:dyDescent="0.25">
      <c r="A2528" t="s">
        <v>1194</v>
      </c>
      <c r="B2528" t="s">
        <v>1195</v>
      </c>
      <c r="C2528" t="s">
        <v>1065</v>
      </c>
      <c r="D2528" t="s">
        <v>998</v>
      </c>
      <c r="E2528">
        <v>14871</v>
      </c>
      <c r="F2528" t="str">
        <f>IFERROR(INDEX(corres_pbs_variables!$A$1:$B$100,MATCH(tab_pbs[[#This Row],[libelle_produit]],corres_pbs_variables!$B$1:$B$100,0),1),"")</f>
        <v>sau_vigne_table</v>
      </c>
    </row>
    <row r="2529" spans="1:6" hidden="1" x14ac:dyDescent="0.25">
      <c r="A2529" t="s">
        <v>1194</v>
      </c>
      <c r="B2529" t="s">
        <v>1195</v>
      </c>
      <c r="C2529" t="s">
        <v>1065</v>
      </c>
      <c r="D2529" t="s">
        <v>999</v>
      </c>
      <c r="E2529">
        <v>14871</v>
      </c>
      <c r="F2529" t="str">
        <f>IFERROR(INDEX(corres_pbs_variables!$A$1:$B$100,MATCH(tab_pbs[[#This Row],[libelle_produit]],corres_pbs_variables!$B$1:$B$100,0),1),"")</f>
        <v>sau_vigne_table</v>
      </c>
    </row>
    <row r="2530" spans="1:6" hidden="1" x14ac:dyDescent="0.25">
      <c r="A2530" t="s">
        <v>1194</v>
      </c>
      <c r="B2530" t="s">
        <v>1195</v>
      </c>
      <c r="C2530" t="s">
        <v>1065</v>
      </c>
      <c r="D2530" t="s">
        <v>1000</v>
      </c>
      <c r="E2530">
        <v>14871</v>
      </c>
      <c r="F2530" t="str">
        <f>IFERROR(INDEX(corres_pbs_variables!$A$1:$B$100,MATCH(tab_pbs[[#This Row],[libelle_produit]],corres_pbs_variables!$B$1:$B$100,0),1),"")</f>
        <v>sau_vigne_table</v>
      </c>
    </row>
    <row r="2531" spans="1:6" hidden="1" x14ac:dyDescent="0.25">
      <c r="A2531" t="s">
        <v>1194</v>
      </c>
      <c r="B2531" t="s">
        <v>1195</v>
      </c>
      <c r="C2531" t="s">
        <v>1065</v>
      </c>
      <c r="D2531" t="s">
        <v>20</v>
      </c>
      <c r="E2531">
        <v>14871</v>
      </c>
      <c r="F2531" t="str">
        <f>IFERROR(INDEX(corres_pbs_variables!$A$1:$B$100,MATCH(tab_pbs[[#This Row],[libelle_produit]],corres_pbs_variables!$B$1:$B$100,0),1),"")</f>
        <v>sau_vigne_table</v>
      </c>
    </row>
    <row r="2532" spans="1:6" hidden="1" x14ac:dyDescent="0.25">
      <c r="A2532" t="s">
        <v>1194</v>
      </c>
      <c r="B2532" t="s">
        <v>1195</v>
      </c>
      <c r="C2532" t="s">
        <v>1065</v>
      </c>
      <c r="D2532" t="s">
        <v>1001</v>
      </c>
      <c r="E2532">
        <v>14871</v>
      </c>
      <c r="F2532" t="str">
        <f>IFERROR(INDEX(corres_pbs_variables!$A$1:$B$100,MATCH(tab_pbs[[#This Row],[libelle_produit]],corres_pbs_variables!$B$1:$B$100,0),1),"")</f>
        <v>sau_vigne_table</v>
      </c>
    </row>
    <row r="2533" spans="1:6" hidden="1" x14ac:dyDescent="0.25">
      <c r="A2533" t="s">
        <v>1194</v>
      </c>
      <c r="B2533" t="s">
        <v>1195</v>
      </c>
      <c r="C2533" t="s">
        <v>1065</v>
      </c>
      <c r="D2533" t="s">
        <v>1002</v>
      </c>
      <c r="E2533">
        <v>14871</v>
      </c>
      <c r="F2533" t="str">
        <f>IFERROR(INDEX(corres_pbs_variables!$A$1:$B$100,MATCH(tab_pbs[[#This Row],[libelle_produit]],corres_pbs_variables!$B$1:$B$100,0),1),"")</f>
        <v>sau_vigne_table</v>
      </c>
    </row>
    <row r="2534" spans="1:6" hidden="1" x14ac:dyDescent="0.25">
      <c r="A2534" t="s">
        <v>1194</v>
      </c>
      <c r="B2534" t="s">
        <v>1195</v>
      </c>
      <c r="C2534" t="s">
        <v>1065</v>
      </c>
      <c r="D2534" t="s">
        <v>1003</v>
      </c>
      <c r="E2534">
        <v>14871</v>
      </c>
      <c r="F2534" t="str">
        <f>IFERROR(INDEX(corres_pbs_variables!$A$1:$B$100,MATCH(tab_pbs[[#This Row],[libelle_produit]],corres_pbs_variables!$B$1:$B$100,0),1),"")</f>
        <v>sau_vigne_table</v>
      </c>
    </row>
    <row r="2535" spans="1:6" hidden="1" x14ac:dyDescent="0.25">
      <c r="A2535" t="s">
        <v>1194</v>
      </c>
      <c r="B2535" t="s">
        <v>1195</v>
      </c>
      <c r="C2535" t="s">
        <v>1065</v>
      </c>
      <c r="D2535" t="s">
        <v>1004</v>
      </c>
      <c r="E2535">
        <v>14871</v>
      </c>
      <c r="F2535" t="str">
        <f>IFERROR(INDEX(corres_pbs_variables!$A$1:$B$100,MATCH(tab_pbs[[#This Row],[libelle_produit]],corres_pbs_variables!$B$1:$B$100,0),1),"")</f>
        <v>sau_vigne_table</v>
      </c>
    </row>
    <row r="2536" spans="1:6" hidden="1" x14ac:dyDescent="0.25">
      <c r="A2536" t="s">
        <v>1194</v>
      </c>
      <c r="B2536" t="s">
        <v>1195</v>
      </c>
      <c r="C2536" t="s">
        <v>1065</v>
      </c>
      <c r="D2536" t="s">
        <v>1005</v>
      </c>
      <c r="E2536">
        <v>14871</v>
      </c>
      <c r="F2536" t="str">
        <f>IFERROR(INDEX(corres_pbs_variables!$A$1:$B$100,MATCH(tab_pbs[[#This Row],[libelle_produit]],corres_pbs_variables!$B$1:$B$100,0),1),"")</f>
        <v>sau_vigne_table</v>
      </c>
    </row>
    <row r="2537" spans="1:6" hidden="1" x14ac:dyDescent="0.25">
      <c r="A2537" t="s">
        <v>1194</v>
      </c>
      <c r="B2537" t="s">
        <v>1195</v>
      </c>
      <c r="C2537" t="s">
        <v>1065</v>
      </c>
      <c r="D2537" t="s">
        <v>1006</v>
      </c>
      <c r="E2537">
        <v>14871</v>
      </c>
      <c r="F2537" t="str">
        <f>IFERROR(INDEX(corres_pbs_variables!$A$1:$B$100,MATCH(tab_pbs[[#This Row],[libelle_produit]],corres_pbs_variables!$B$1:$B$100,0),1),"")</f>
        <v>sau_vigne_table</v>
      </c>
    </row>
    <row r="2538" spans="1:6" hidden="1" x14ac:dyDescent="0.25">
      <c r="A2538" t="s">
        <v>1194</v>
      </c>
      <c r="B2538" t="s">
        <v>1195</v>
      </c>
      <c r="C2538" t="s">
        <v>1065</v>
      </c>
      <c r="D2538" t="s">
        <v>1007</v>
      </c>
      <c r="E2538">
        <v>14871</v>
      </c>
      <c r="F2538" t="str">
        <f>IFERROR(INDEX(corres_pbs_variables!$A$1:$B$100,MATCH(tab_pbs[[#This Row],[libelle_produit]],corres_pbs_variables!$B$1:$B$100,0),1),"")</f>
        <v>sau_vigne_table</v>
      </c>
    </row>
    <row r="2539" spans="1:6" hidden="1" x14ac:dyDescent="0.25">
      <c r="A2539" t="s">
        <v>1194</v>
      </c>
      <c r="B2539" t="s">
        <v>1195</v>
      </c>
      <c r="C2539" t="s">
        <v>1065</v>
      </c>
      <c r="D2539" t="s">
        <v>1008</v>
      </c>
      <c r="E2539">
        <v>14871</v>
      </c>
      <c r="F2539" t="str">
        <f>IFERROR(INDEX(corres_pbs_variables!$A$1:$B$100,MATCH(tab_pbs[[#This Row],[libelle_produit]],corres_pbs_variables!$B$1:$B$100,0),1),"")</f>
        <v>sau_vigne_table</v>
      </c>
    </row>
    <row r="2540" spans="1:6" hidden="1" x14ac:dyDescent="0.25">
      <c r="A2540" t="s">
        <v>1196</v>
      </c>
      <c r="B2540" t="s">
        <v>1197</v>
      </c>
      <c r="C2540" t="s">
        <v>1065</v>
      </c>
      <c r="D2540" t="s">
        <v>983</v>
      </c>
      <c r="E2540">
        <v>14871</v>
      </c>
      <c r="F2540" t="str">
        <f>IFERROR(INDEX(corres_pbs_variables!$A$1:$B$100,MATCH(tab_pbs[[#This Row],[libelle_produit]],corres_pbs_variables!$B$1:$B$100,0),1),"")</f>
        <v/>
      </c>
    </row>
    <row r="2541" spans="1:6" hidden="1" x14ac:dyDescent="0.25">
      <c r="A2541" t="s">
        <v>1196</v>
      </c>
      <c r="B2541" t="s">
        <v>1197</v>
      </c>
      <c r="C2541" t="s">
        <v>1065</v>
      </c>
      <c r="D2541" t="s">
        <v>984</v>
      </c>
      <c r="E2541">
        <v>14871</v>
      </c>
      <c r="F2541" t="str">
        <f>IFERROR(INDEX(corres_pbs_variables!$A$1:$B$100,MATCH(tab_pbs[[#This Row],[libelle_produit]],corres_pbs_variables!$B$1:$B$100,0),1),"")</f>
        <v/>
      </c>
    </row>
    <row r="2542" spans="1:6" hidden="1" x14ac:dyDescent="0.25">
      <c r="A2542" t="s">
        <v>1196</v>
      </c>
      <c r="B2542" t="s">
        <v>1197</v>
      </c>
      <c r="C2542" t="s">
        <v>1065</v>
      </c>
      <c r="D2542" t="s">
        <v>985</v>
      </c>
      <c r="E2542">
        <v>14871</v>
      </c>
      <c r="F2542" t="str">
        <f>IFERROR(INDEX(corres_pbs_variables!$A$1:$B$100,MATCH(tab_pbs[[#This Row],[libelle_produit]],corres_pbs_variables!$B$1:$B$100,0),1),"")</f>
        <v/>
      </c>
    </row>
    <row r="2543" spans="1:6" hidden="1" x14ac:dyDescent="0.25">
      <c r="A2543" t="s">
        <v>1196</v>
      </c>
      <c r="B2543" t="s">
        <v>1197</v>
      </c>
      <c r="C2543" t="s">
        <v>1065</v>
      </c>
      <c r="D2543" t="s">
        <v>986</v>
      </c>
      <c r="E2543">
        <v>14871</v>
      </c>
      <c r="F2543" t="str">
        <f>IFERROR(INDEX(corres_pbs_variables!$A$1:$B$100,MATCH(tab_pbs[[#This Row],[libelle_produit]],corres_pbs_variables!$B$1:$B$100,0),1),"")</f>
        <v/>
      </c>
    </row>
    <row r="2544" spans="1:6" hidden="1" x14ac:dyDescent="0.25">
      <c r="A2544" t="s">
        <v>1196</v>
      </c>
      <c r="B2544" t="s">
        <v>1197</v>
      </c>
      <c r="C2544" t="s">
        <v>1065</v>
      </c>
      <c r="D2544" t="s">
        <v>987</v>
      </c>
      <c r="E2544">
        <v>14871</v>
      </c>
      <c r="F2544" t="str">
        <f>IFERROR(INDEX(corres_pbs_variables!$A$1:$B$100,MATCH(tab_pbs[[#This Row],[libelle_produit]],corres_pbs_variables!$B$1:$B$100,0),1),"")</f>
        <v/>
      </c>
    </row>
    <row r="2545" spans="1:6" hidden="1" x14ac:dyDescent="0.25">
      <c r="A2545" t="s">
        <v>1196</v>
      </c>
      <c r="B2545" t="s">
        <v>1197</v>
      </c>
      <c r="C2545" t="s">
        <v>1065</v>
      </c>
      <c r="D2545" t="s">
        <v>988</v>
      </c>
      <c r="E2545">
        <v>14871</v>
      </c>
      <c r="F2545" t="str">
        <f>IFERROR(INDEX(corres_pbs_variables!$A$1:$B$100,MATCH(tab_pbs[[#This Row],[libelle_produit]],corres_pbs_variables!$B$1:$B$100,0),1),"")</f>
        <v/>
      </c>
    </row>
    <row r="2546" spans="1:6" hidden="1" x14ac:dyDescent="0.25">
      <c r="A2546" t="s">
        <v>1196</v>
      </c>
      <c r="B2546" t="s">
        <v>1197</v>
      </c>
      <c r="C2546" t="s">
        <v>1065</v>
      </c>
      <c r="D2546" t="s">
        <v>989</v>
      </c>
      <c r="E2546">
        <v>14871</v>
      </c>
      <c r="F2546" t="str">
        <f>IFERROR(INDEX(corres_pbs_variables!$A$1:$B$100,MATCH(tab_pbs[[#This Row],[libelle_produit]],corres_pbs_variables!$B$1:$B$100,0),1),"")</f>
        <v/>
      </c>
    </row>
    <row r="2547" spans="1:6" hidden="1" x14ac:dyDescent="0.25">
      <c r="A2547" t="s">
        <v>1196</v>
      </c>
      <c r="B2547" t="s">
        <v>1197</v>
      </c>
      <c r="C2547" t="s">
        <v>1065</v>
      </c>
      <c r="D2547" t="s">
        <v>990</v>
      </c>
      <c r="E2547">
        <v>14871</v>
      </c>
      <c r="F2547" t="str">
        <f>IFERROR(INDEX(corres_pbs_variables!$A$1:$B$100,MATCH(tab_pbs[[#This Row],[libelle_produit]],corres_pbs_variables!$B$1:$B$100,0),1),"")</f>
        <v/>
      </c>
    </row>
    <row r="2548" spans="1:6" hidden="1" x14ac:dyDescent="0.25">
      <c r="A2548" t="s">
        <v>1196</v>
      </c>
      <c r="B2548" t="s">
        <v>1197</v>
      </c>
      <c r="C2548" t="s">
        <v>1065</v>
      </c>
      <c r="D2548" t="s">
        <v>991</v>
      </c>
      <c r="E2548">
        <v>14871</v>
      </c>
      <c r="F2548" t="str">
        <f>IFERROR(INDEX(corres_pbs_variables!$A$1:$B$100,MATCH(tab_pbs[[#This Row],[libelle_produit]],corres_pbs_variables!$B$1:$B$100,0),1),"")</f>
        <v/>
      </c>
    </row>
    <row r="2549" spans="1:6" hidden="1" x14ac:dyDescent="0.25">
      <c r="A2549" t="s">
        <v>1196</v>
      </c>
      <c r="B2549" t="s">
        <v>1197</v>
      </c>
      <c r="C2549" t="s">
        <v>1065</v>
      </c>
      <c r="D2549" t="s">
        <v>992</v>
      </c>
      <c r="E2549">
        <v>14871</v>
      </c>
      <c r="F2549" t="str">
        <f>IFERROR(INDEX(corres_pbs_variables!$A$1:$B$100,MATCH(tab_pbs[[#This Row],[libelle_produit]],corres_pbs_variables!$B$1:$B$100,0),1),"")</f>
        <v/>
      </c>
    </row>
    <row r="2550" spans="1:6" hidden="1" x14ac:dyDescent="0.25">
      <c r="A2550" t="s">
        <v>1196</v>
      </c>
      <c r="B2550" t="s">
        <v>1197</v>
      </c>
      <c r="C2550" t="s">
        <v>1065</v>
      </c>
      <c r="D2550" t="s">
        <v>993</v>
      </c>
      <c r="E2550">
        <v>14871</v>
      </c>
      <c r="F2550" t="str">
        <f>IFERROR(INDEX(corres_pbs_variables!$A$1:$B$100,MATCH(tab_pbs[[#This Row],[libelle_produit]],corres_pbs_variables!$B$1:$B$100,0),1),"")</f>
        <v/>
      </c>
    </row>
    <row r="2551" spans="1:6" hidden="1" x14ac:dyDescent="0.25">
      <c r="A2551" t="s">
        <v>1196</v>
      </c>
      <c r="B2551" t="s">
        <v>1197</v>
      </c>
      <c r="C2551" t="s">
        <v>1065</v>
      </c>
      <c r="D2551" t="s">
        <v>994</v>
      </c>
      <c r="E2551">
        <v>14871</v>
      </c>
      <c r="F2551" t="str">
        <f>IFERROR(INDEX(corres_pbs_variables!$A$1:$B$100,MATCH(tab_pbs[[#This Row],[libelle_produit]],corres_pbs_variables!$B$1:$B$100,0),1),"")</f>
        <v/>
      </c>
    </row>
    <row r="2552" spans="1:6" hidden="1" x14ac:dyDescent="0.25">
      <c r="A2552" t="s">
        <v>1196</v>
      </c>
      <c r="B2552" t="s">
        <v>1197</v>
      </c>
      <c r="C2552" t="s">
        <v>1065</v>
      </c>
      <c r="D2552" t="s">
        <v>995</v>
      </c>
      <c r="E2552">
        <v>14871</v>
      </c>
      <c r="F2552" t="str">
        <f>IFERROR(INDEX(corres_pbs_variables!$A$1:$B$100,MATCH(tab_pbs[[#This Row],[libelle_produit]],corres_pbs_variables!$B$1:$B$100,0),1),"")</f>
        <v/>
      </c>
    </row>
    <row r="2553" spans="1:6" hidden="1" x14ac:dyDescent="0.25">
      <c r="A2553" t="s">
        <v>1196</v>
      </c>
      <c r="B2553" t="s">
        <v>1197</v>
      </c>
      <c r="C2553" t="s">
        <v>1065</v>
      </c>
      <c r="D2553" t="s">
        <v>996</v>
      </c>
      <c r="E2553">
        <v>14871</v>
      </c>
      <c r="F2553" t="str">
        <f>IFERROR(INDEX(corres_pbs_variables!$A$1:$B$100,MATCH(tab_pbs[[#This Row],[libelle_produit]],corres_pbs_variables!$B$1:$B$100,0),1),"")</f>
        <v/>
      </c>
    </row>
    <row r="2554" spans="1:6" hidden="1" x14ac:dyDescent="0.25">
      <c r="A2554" t="s">
        <v>1196</v>
      </c>
      <c r="B2554" t="s">
        <v>1197</v>
      </c>
      <c r="C2554" t="s">
        <v>1065</v>
      </c>
      <c r="D2554" t="s">
        <v>997</v>
      </c>
      <c r="E2554">
        <v>14871</v>
      </c>
      <c r="F2554" t="str">
        <f>IFERROR(INDEX(corres_pbs_variables!$A$1:$B$100,MATCH(tab_pbs[[#This Row],[libelle_produit]],corres_pbs_variables!$B$1:$B$100,0),1),"")</f>
        <v/>
      </c>
    </row>
    <row r="2555" spans="1:6" hidden="1" x14ac:dyDescent="0.25">
      <c r="A2555" t="s">
        <v>1196</v>
      </c>
      <c r="B2555" t="s">
        <v>1197</v>
      </c>
      <c r="C2555" t="s">
        <v>1065</v>
      </c>
      <c r="D2555" t="s">
        <v>998</v>
      </c>
      <c r="E2555">
        <v>14871</v>
      </c>
      <c r="F2555" t="str">
        <f>IFERROR(INDEX(corres_pbs_variables!$A$1:$B$100,MATCH(tab_pbs[[#This Row],[libelle_produit]],corres_pbs_variables!$B$1:$B$100,0),1),"")</f>
        <v/>
      </c>
    </row>
    <row r="2556" spans="1:6" hidden="1" x14ac:dyDescent="0.25">
      <c r="A2556" t="s">
        <v>1196</v>
      </c>
      <c r="B2556" t="s">
        <v>1197</v>
      </c>
      <c r="C2556" t="s">
        <v>1065</v>
      </c>
      <c r="D2556" t="s">
        <v>999</v>
      </c>
      <c r="E2556">
        <v>14871</v>
      </c>
      <c r="F2556" t="str">
        <f>IFERROR(INDEX(corres_pbs_variables!$A$1:$B$100,MATCH(tab_pbs[[#This Row],[libelle_produit]],corres_pbs_variables!$B$1:$B$100,0),1),"")</f>
        <v/>
      </c>
    </row>
    <row r="2557" spans="1:6" hidden="1" x14ac:dyDescent="0.25">
      <c r="A2557" t="s">
        <v>1196</v>
      </c>
      <c r="B2557" t="s">
        <v>1197</v>
      </c>
      <c r="C2557" t="s">
        <v>1065</v>
      </c>
      <c r="D2557" t="s">
        <v>1000</v>
      </c>
      <c r="E2557">
        <v>14871</v>
      </c>
      <c r="F2557" t="str">
        <f>IFERROR(INDEX(corres_pbs_variables!$A$1:$B$100,MATCH(tab_pbs[[#This Row],[libelle_produit]],corres_pbs_variables!$B$1:$B$100,0),1),"")</f>
        <v/>
      </c>
    </row>
    <row r="2558" spans="1:6" hidden="1" x14ac:dyDescent="0.25">
      <c r="A2558" t="s">
        <v>1196</v>
      </c>
      <c r="B2558" t="s">
        <v>1197</v>
      </c>
      <c r="C2558" t="s">
        <v>1065</v>
      </c>
      <c r="D2558" t="s">
        <v>20</v>
      </c>
      <c r="E2558">
        <v>14871</v>
      </c>
      <c r="F2558" t="str">
        <f>IFERROR(INDEX(corres_pbs_variables!$A$1:$B$100,MATCH(tab_pbs[[#This Row],[libelle_produit]],corres_pbs_variables!$B$1:$B$100,0),1),"")</f>
        <v/>
      </c>
    </row>
    <row r="2559" spans="1:6" hidden="1" x14ac:dyDescent="0.25">
      <c r="A2559" t="s">
        <v>1196</v>
      </c>
      <c r="B2559" t="s">
        <v>1197</v>
      </c>
      <c r="C2559" t="s">
        <v>1065</v>
      </c>
      <c r="D2559" t="s">
        <v>1001</v>
      </c>
      <c r="E2559">
        <v>14871</v>
      </c>
      <c r="F2559" t="str">
        <f>IFERROR(INDEX(corres_pbs_variables!$A$1:$B$100,MATCH(tab_pbs[[#This Row],[libelle_produit]],corres_pbs_variables!$B$1:$B$100,0),1),"")</f>
        <v/>
      </c>
    </row>
    <row r="2560" spans="1:6" hidden="1" x14ac:dyDescent="0.25">
      <c r="A2560" t="s">
        <v>1196</v>
      </c>
      <c r="B2560" t="s">
        <v>1197</v>
      </c>
      <c r="C2560" t="s">
        <v>1065</v>
      </c>
      <c r="D2560" t="s">
        <v>1002</v>
      </c>
      <c r="E2560">
        <v>14871</v>
      </c>
      <c r="F2560" t="str">
        <f>IFERROR(INDEX(corres_pbs_variables!$A$1:$B$100,MATCH(tab_pbs[[#This Row],[libelle_produit]],corres_pbs_variables!$B$1:$B$100,0),1),"")</f>
        <v/>
      </c>
    </row>
    <row r="2561" spans="1:6" hidden="1" x14ac:dyDescent="0.25">
      <c r="A2561" t="s">
        <v>1196</v>
      </c>
      <c r="B2561" t="s">
        <v>1197</v>
      </c>
      <c r="C2561" t="s">
        <v>1065</v>
      </c>
      <c r="D2561" t="s">
        <v>1003</v>
      </c>
      <c r="E2561">
        <v>14871</v>
      </c>
      <c r="F2561" t="str">
        <f>IFERROR(INDEX(corres_pbs_variables!$A$1:$B$100,MATCH(tab_pbs[[#This Row],[libelle_produit]],corres_pbs_variables!$B$1:$B$100,0),1),"")</f>
        <v/>
      </c>
    </row>
    <row r="2562" spans="1:6" hidden="1" x14ac:dyDescent="0.25">
      <c r="A2562" t="s">
        <v>1196</v>
      </c>
      <c r="B2562" t="s">
        <v>1197</v>
      </c>
      <c r="C2562" t="s">
        <v>1065</v>
      </c>
      <c r="D2562" t="s">
        <v>1004</v>
      </c>
      <c r="E2562">
        <v>14871</v>
      </c>
      <c r="F2562" t="str">
        <f>IFERROR(INDEX(corres_pbs_variables!$A$1:$B$100,MATCH(tab_pbs[[#This Row],[libelle_produit]],corres_pbs_variables!$B$1:$B$100,0),1),"")</f>
        <v/>
      </c>
    </row>
    <row r="2563" spans="1:6" hidden="1" x14ac:dyDescent="0.25">
      <c r="A2563" t="s">
        <v>1196</v>
      </c>
      <c r="B2563" t="s">
        <v>1197</v>
      </c>
      <c r="C2563" t="s">
        <v>1065</v>
      </c>
      <c r="D2563" t="s">
        <v>1005</v>
      </c>
      <c r="E2563">
        <v>14871</v>
      </c>
      <c r="F2563" t="str">
        <f>IFERROR(INDEX(corres_pbs_variables!$A$1:$B$100,MATCH(tab_pbs[[#This Row],[libelle_produit]],corres_pbs_variables!$B$1:$B$100,0),1),"")</f>
        <v/>
      </c>
    </row>
    <row r="2564" spans="1:6" hidden="1" x14ac:dyDescent="0.25">
      <c r="A2564" t="s">
        <v>1196</v>
      </c>
      <c r="B2564" t="s">
        <v>1197</v>
      </c>
      <c r="C2564" t="s">
        <v>1065</v>
      </c>
      <c r="D2564" t="s">
        <v>1006</v>
      </c>
      <c r="E2564">
        <v>14871</v>
      </c>
      <c r="F2564" t="str">
        <f>IFERROR(INDEX(corres_pbs_variables!$A$1:$B$100,MATCH(tab_pbs[[#This Row],[libelle_produit]],corres_pbs_variables!$B$1:$B$100,0),1),"")</f>
        <v/>
      </c>
    </row>
    <row r="2565" spans="1:6" hidden="1" x14ac:dyDescent="0.25">
      <c r="A2565" t="s">
        <v>1196</v>
      </c>
      <c r="B2565" t="s">
        <v>1197</v>
      </c>
      <c r="C2565" t="s">
        <v>1065</v>
      </c>
      <c r="D2565" t="s">
        <v>1007</v>
      </c>
      <c r="E2565">
        <v>14871</v>
      </c>
      <c r="F2565" t="str">
        <f>IFERROR(INDEX(corres_pbs_variables!$A$1:$B$100,MATCH(tab_pbs[[#This Row],[libelle_produit]],corres_pbs_variables!$B$1:$B$100,0),1),"")</f>
        <v/>
      </c>
    </row>
    <row r="2566" spans="1:6" hidden="1" x14ac:dyDescent="0.25">
      <c r="A2566" t="s">
        <v>1196</v>
      </c>
      <c r="B2566" t="s">
        <v>1197</v>
      </c>
      <c r="C2566" t="s">
        <v>1065</v>
      </c>
      <c r="D2566" t="s">
        <v>1008</v>
      </c>
      <c r="E2566">
        <v>14871</v>
      </c>
      <c r="F2566" t="str">
        <f>IFERROR(INDEX(corres_pbs_variables!$A$1:$B$100,MATCH(tab_pbs[[#This Row],[libelle_produit]],corres_pbs_variables!$B$1:$B$100,0),1),"")</f>
        <v/>
      </c>
    </row>
    <row r="2567" spans="1:6" hidden="1" x14ac:dyDescent="0.25">
      <c r="A2567" t="s">
        <v>1198</v>
      </c>
      <c r="B2567" t="s">
        <v>1199</v>
      </c>
      <c r="C2567" t="s">
        <v>1065</v>
      </c>
      <c r="D2567" t="s">
        <v>983</v>
      </c>
      <c r="E2567">
        <v>11500</v>
      </c>
      <c r="F2567" t="str">
        <f>IFERROR(INDEX(corres_pbs_variables!$A$1:$B$100,MATCH(tab_pbs[[#This Row],[libelle_produit]],corres_pbs_variables!$B$1:$B$100,0),1),"")</f>
        <v>sau_sapins</v>
      </c>
    </row>
    <row r="2568" spans="1:6" hidden="1" x14ac:dyDescent="0.25">
      <c r="A2568" t="s">
        <v>1198</v>
      </c>
      <c r="B2568" t="s">
        <v>1199</v>
      </c>
      <c r="C2568" t="s">
        <v>1065</v>
      </c>
      <c r="D2568" t="s">
        <v>984</v>
      </c>
      <c r="E2568">
        <v>11500</v>
      </c>
      <c r="F2568" t="str">
        <f>IFERROR(INDEX(corres_pbs_variables!$A$1:$B$100,MATCH(tab_pbs[[#This Row],[libelle_produit]],corres_pbs_variables!$B$1:$B$100,0),1),"")</f>
        <v>sau_sapins</v>
      </c>
    </row>
    <row r="2569" spans="1:6" hidden="1" x14ac:dyDescent="0.25">
      <c r="A2569" t="s">
        <v>1198</v>
      </c>
      <c r="B2569" t="s">
        <v>1199</v>
      </c>
      <c r="C2569" t="s">
        <v>1065</v>
      </c>
      <c r="D2569" t="s">
        <v>985</v>
      </c>
      <c r="E2569">
        <v>11500</v>
      </c>
      <c r="F2569" t="str">
        <f>IFERROR(INDEX(corres_pbs_variables!$A$1:$B$100,MATCH(tab_pbs[[#This Row],[libelle_produit]],corres_pbs_variables!$B$1:$B$100,0),1),"")</f>
        <v>sau_sapins</v>
      </c>
    </row>
    <row r="2570" spans="1:6" hidden="1" x14ac:dyDescent="0.25">
      <c r="A2570" t="s">
        <v>1198</v>
      </c>
      <c r="B2570" t="s">
        <v>1199</v>
      </c>
      <c r="C2570" t="s">
        <v>1065</v>
      </c>
      <c r="D2570" t="s">
        <v>986</v>
      </c>
      <c r="E2570">
        <v>11500</v>
      </c>
      <c r="F2570" t="str">
        <f>IFERROR(INDEX(corres_pbs_variables!$A$1:$B$100,MATCH(tab_pbs[[#This Row],[libelle_produit]],corres_pbs_variables!$B$1:$B$100,0),1),"")</f>
        <v>sau_sapins</v>
      </c>
    </row>
    <row r="2571" spans="1:6" hidden="1" x14ac:dyDescent="0.25">
      <c r="A2571" t="s">
        <v>1198</v>
      </c>
      <c r="B2571" t="s">
        <v>1199</v>
      </c>
      <c r="C2571" t="s">
        <v>1065</v>
      </c>
      <c r="D2571" t="s">
        <v>987</v>
      </c>
      <c r="E2571">
        <v>11500</v>
      </c>
      <c r="F2571" t="str">
        <f>IFERROR(INDEX(corres_pbs_variables!$A$1:$B$100,MATCH(tab_pbs[[#This Row],[libelle_produit]],corres_pbs_variables!$B$1:$B$100,0),1),"")</f>
        <v>sau_sapins</v>
      </c>
    </row>
    <row r="2572" spans="1:6" hidden="1" x14ac:dyDescent="0.25">
      <c r="A2572" t="s">
        <v>1198</v>
      </c>
      <c r="B2572" t="s">
        <v>1199</v>
      </c>
      <c r="C2572" t="s">
        <v>1065</v>
      </c>
      <c r="D2572" t="s">
        <v>988</v>
      </c>
      <c r="E2572">
        <v>11500</v>
      </c>
      <c r="F2572" t="str">
        <f>IFERROR(INDEX(corres_pbs_variables!$A$1:$B$100,MATCH(tab_pbs[[#This Row],[libelle_produit]],corres_pbs_variables!$B$1:$B$100,0),1),"")</f>
        <v>sau_sapins</v>
      </c>
    </row>
    <row r="2573" spans="1:6" hidden="1" x14ac:dyDescent="0.25">
      <c r="A2573" t="s">
        <v>1198</v>
      </c>
      <c r="B2573" t="s">
        <v>1199</v>
      </c>
      <c r="C2573" t="s">
        <v>1065</v>
      </c>
      <c r="D2573" t="s">
        <v>989</v>
      </c>
      <c r="E2573">
        <v>11500</v>
      </c>
      <c r="F2573" t="str">
        <f>IFERROR(INDEX(corres_pbs_variables!$A$1:$B$100,MATCH(tab_pbs[[#This Row],[libelle_produit]],corres_pbs_variables!$B$1:$B$100,0),1),"")</f>
        <v>sau_sapins</v>
      </c>
    </row>
    <row r="2574" spans="1:6" hidden="1" x14ac:dyDescent="0.25">
      <c r="A2574" t="s">
        <v>1198</v>
      </c>
      <c r="B2574" t="s">
        <v>1199</v>
      </c>
      <c r="C2574" t="s">
        <v>1065</v>
      </c>
      <c r="D2574" t="s">
        <v>990</v>
      </c>
      <c r="E2574">
        <v>11500</v>
      </c>
      <c r="F2574" t="str">
        <f>IFERROR(INDEX(corres_pbs_variables!$A$1:$B$100,MATCH(tab_pbs[[#This Row],[libelle_produit]],corres_pbs_variables!$B$1:$B$100,0),1),"")</f>
        <v>sau_sapins</v>
      </c>
    </row>
    <row r="2575" spans="1:6" hidden="1" x14ac:dyDescent="0.25">
      <c r="A2575" t="s">
        <v>1198</v>
      </c>
      <c r="B2575" t="s">
        <v>1199</v>
      </c>
      <c r="C2575" t="s">
        <v>1065</v>
      </c>
      <c r="D2575" t="s">
        <v>991</v>
      </c>
      <c r="E2575">
        <v>11500</v>
      </c>
      <c r="F2575" t="str">
        <f>IFERROR(INDEX(corres_pbs_variables!$A$1:$B$100,MATCH(tab_pbs[[#This Row],[libelle_produit]],corres_pbs_variables!$B$1:$B$100,0),1),"")</f>
        <v>sau_sapins</v>
      </c>
    </row>
    <row r="2576" spans="1:6" hidden="1" x14ac:dyDescent="0.25">
      <c r="A2576" t="s">
        <v>1198</v>
      </c>
      <c r="B2576" t="s">
        <v>1199</v>
      </c>
      <c r="C2576" t="s">
        <v>1065</v>
      </c>
      <c r="D2576" t="s">
        <v>992</v>
      </c>
      <c r="E2576">
        <v>11500</v>
      </c>
      <c r="F2576" t="str">
        <f>IFERROR(INDEX(corres_pbs_variables!$A$1:$B$100,MATCH(tab_pbs[[#This Row],[libelle_produit]],corres_pbs_variables!$B$1:$B$100,0),1),"")</f>
        <v>sau_sapins</v>
      </c>
    </row>
    <row r="2577" spans="1:6" hidden="1" x14ac:dyDescent="0.25">
      <c r="A2577" t="s">
        <v>1198</v>
      </c>
      <c r="B2577" t="s">
        <v>1199</v>
      </c>
      <c r="C2577" t="s">
        <v>1065</v>
      </c>
      <c r="D2577" t="s">
        <v>993</v>
      </c>
      <c r="E2577">
        <v>11500</v>
      </c>
      <c r="F2577" t="str">
        <f>IFERROR(INDEX(corres_pbs_variables!$A$1:$B$100,MATCH(tab_pbs[[#This Row],[libelle_produit]],corres_pbs_variables!$B$1:$B$100,0),1),"")</f>
        <v>sau_sapins</v>
      </c>
    </row>
    <row r="2578" spans="1:6" hidden="1" x14ac:dyDescent="0.25">
      <c r="A2578" t="s">
        <v>1198</v>
      </c>
      <c r="B2578" t="s">
        <v>1199</v>
      </c>
      <c r="C2578" t="s">
        <v>1065</v>
      </c>
      <c r="D2578" t="s">
        <v>994</v>
      </c>
      <c r="E2578">
        <v>11500</v>
      </c>
      <c r="F2578" t="str">
        <f>IFERROR(INDEX(corres_pbs_variables!$A$1:$B$100,MATCH(tab_pbs[[#This Row],[libelle_produit]],corres_pbs_variables!$B$1:$B$100,0),1),"")</f>
        <v>sau_sapins</v>
      </c>
    </row>
    <row r="2579" spans="1:6" hidden="1" x14ac:dyDescent="0.25">
      <c r="A2579" t="s">
        <v>1198</v>
      </c>
      <c r="B2579" t="s">
        <v>1199</v>
      </c>
      <c r="C2579" t="s">
        <v>1065</v>
      </c>
      <c r="D2579" t="s">
        <v>995</v>
      </c>
      <c r="E2579">
        <v>11500</v>
      </c>
      <c r="F2579" t="str">
        <f>IFERROR(INDEX(corres_pbs_variables!$A$1:$B$100,MATCH(tab_pbs[[#This Row],[libelle_produit]],corres_pbs_variables!$B$1:$B$100,0),1),"")</f>
        <v>sau_sapins</v>
      </c>
    </row>
    <row r="2580" spans="1:6" hidden="1" x14ac:dyDescent="0.25">
      <c r="A2580" t="s">
        <v>1198</v>
      </c>
      <c r="B2580" t="s">
        <v>1199</v>
      </c>
      <c r="C2580" t="s">
        <v>1065</v>
      </c>
      <c r="D2580" t="s">
        <v>996</v>
      </c>
      <c r="E2580">
        <v>11500</v>
      </c>
      <c r="F2580" t="str">
        <f>IFERROR(INDEX(corres_pbs_variables!$A$1:$B$100,MATCH(tab_pbs[[#This Row],[libelle_produit]],corres_pbs_variables!$B$1:$B$100,0),1),"")</f>
        <v>sau_sapins</v>
      </c>
    </row>
    <row r="2581" spans="1:6" hidden="1" x14ac:dyDescent="0.25">
      <c r="A2581" t="s">
        <v>1198</v>
      </c>
      <c r="B2581" t="s">
        <v>1199</v>
      </c>
      <c r="C2581" t="s">
        <v>1065</v>
      </c>
      <c r="D2581" t="s">
        <v>997</v>
      </c>
      <c r="E2581">
        <v>11500</v>
      </c>
      <c r="F2581" t="str">
        <f>IFERROR(INDEX(corres_pbs_variables!$A$1:$B$100,MATCH(tab_pbs[[#This Row],[libelle_produit]],corres_pbs_variables!$B$1:$B$100,0),1),"")</f>
        <v>sau_sapins</v>
      </c>
    </row>
    <row r="2582" spans="1:6" hidden="1" x14ac:dyDescent="0.25">
      <c r="A2582" t="s">
        <v>1198</v>
      </c>
      <c r="B2582" t="s">
        <v>1199</v>
      </c>
      <c r="C2582" t="s">
        <v>1065</v>
      </c>
      <c r="D2582" t="s">
        <v>998</v>
      </c>
      <c r="E2582">
        <v>11500</v>
      </c>
      <c r="F2582" t="str">
        <f>IFERROR(INDEX(corres_pbs_variables!$A$1:$B$100,MATCH(tab_pbs[[#This Row],[libelle_produit]],corres_pbs_variables!$B$1:$B$100,0),1),"")</f>
        <v>sau_sapins</v>
      </c>
    </row>
    <row r="2583" spans="1:6" hidden="1" x14ac:dyDescent="0.25">
      <c r="A2583" t="s">
        <v>1198</v>
      </c>
      <c r="B2583" t="s">
        <v>1199</v>
      </c>
      <c r="C2583" t="s">
        <v>1065</v>
      </c>
      <c r="D2583" t="s">
        <v>999</v>
      </c>
      <c r="E2583">
        <v>11500</v>
      </c>
      <c r="F2583" t="str">
        <f>IFERROR(INDEX(corres_pbs_variables!$A$1:$B$100,MATCH(tab_pbs[[#This Row],[libelle_produit]],corres_pbs_variables!$B$1:$B$100,0),1),"")</f>
        <v>sau_sapins</v>
      </c>
    </row>
    <row r="2584" spans="1:6" hidden="1" x14ac:dyDescent="0.25">
      <c r="A2584" t="s">
        <v>1198</v>
      </c>
      <c r="B2584" t="s">
        <v>1199</v>
      </c>
      <c r="C2584" t="s">
        <v>1065</v>
      </c>
      <c r="D2584" t="s">
        <v>1000</v>
      </c>
      <c r="E2584">
        <v>11500</v>
      </c>
      <c r="F2584" t="str">
        <f>IFERROR(INDEX(corres_pbs_variables!$A$1:$B$100,MATCH(tab_pbs[[#This Row],[libelle_produit]],corres_pbs_variables!$B$1:$B$100,0),1),"")</f>
        <v>sau_sapins</v>
      </c>
    </row>
    <row r="2585" spans="1:6" hidden="1" x14ac:dyDescent="0.25">
      <c r="A2585" t="s">
        <v>1198</v>
      </c>
      <c r="B2585" t="s">
        <v>1199</v>
      </c>
      <c r="C2585" t="s">
        <v>1065</v>
      </c>
      <c r="D2585" t="s">
        <v>20</v>
      </c>
      <c r="E2585">
        <v>11500</v>
      </c>
      <c r="F2585" t="str">
        <f>IFERROR(INDEX(corres_pbs_variables!$A$1:$B$100,MATCH(tab_pbs[[#This Row],[libelle_produit]],corres_pbs_variables!$B$1:$B$100,0),1),"")</f>
        <v>sau_sapins</v>
      </c>
    </row>
    <row r="2586" spans="1:6" hidden="1" x14ac:dyDescent="0.25">
      <c r="A2586" t="s">
        <v>1198</v>
      </c>
      <c r="B2586" t="s">
        <v>1199</v>
      </c>
      <c r="C2586" t="s">
        <v>1065</v>
      </c>
      <c r="D2586" t="s">
        <v>1001</v>
      </c>
      <c r="E2586">
        <v>11500</v>
      </c>
      <c r="F2586" t="str">
        <f>IFERROR(INDEX(corres_pbs_variables!$A$1:$B$100,MATCH(tab_pbs[[#This Row],[libelle_produit]],corres_pbs_variables!$B$1:$B$100,0),1),"")</f>
        <v>sau_sapins</v>
      </c>
    </row>
    <row r="2587" spans="1:6" hidden="1" x14ac:dyDescent="0.25">
      <c r="A2587" t="s">
        <v>1198</v>
      </c>
      <c r="B2587" t="s">
        <v>1199</v>
      </c>
      <c r="C2587" t="s">
        <v>1065</v>
      </c>
      <c r="D2587" t="s">
        <v>1002</v>
      </c>
      <c r="E2587">
        <v>11500</v>
      </c>
      <c r="F2587" t="str">
        <f>IFERROR(INDEX(corres_pbs_variables!$A$1:$B$100,MATCH(tab_pbs[[#This Row],[libelle_produit]],corres_pbs_variables!$B$1:$B$100,0),1),"")</f>
        <v>sau_sapins</v>
      </c>
    </row>
    <row r="2588" spans="1:6" hidden="1" x14ac:dyDescent="0.25">
      <c r="A2588" t="s">
        <v>1198</v>
      </c>
      <c r="B2588" t="s">
        <v>1199</v>
      </c>
      <c r="C2588" t="s">
        <v>1065</v>
      </c>
      <c r="D2588" t="s">
        <v>1003</v>
      </c>
      <c r="E2588">
        <v>11500</v>
      </c>
      <c r="F2588" t="str">
        <f>IFERROR(INDEX(corres_pbs_variables!$A$1:$B$100,MATCH(tab_pbs[[#This Row],[libelle_produit]],corres_pbs_variables!$B$1:$B$100,0),1),"")</f>
        <v>sau_sapins</v>
      </c>
    </row>
    <row r="2589" spans="1:6" hidden="1" x14ac:dyDescent="0.25">
      <c r="A2589" t="s">
        <v>1198</v>
      </c>
      <c r="B2589" t="s">
        <v>1199</v>
      </c>
      <c r="C2589" t="s">
        <v>1065</v>
      </c>
      <c r="D2589" t="s">
        <v>1004</v>
      </c>
      <c r="E2589">
        <v>11500</v>
      </c>
      <c r="F2589" t="str">
        <f>IFERROR(INDEX(corres_pbs_variables!$A$1:$B$100,MATCH(tab_pbs[[#This Row],[libelle_produit]],corres_pbs_variables!$B$1:$B$100,0),1),"")</f>
        <v>sau_sapins</v>
      </c>
    </row>
    <row r="2590" spans="1:6" hidden="1" x14ac:dyDescent="0.25">
      <c r="A2590" t="s">
        <v>1198</v>
      </c>
      <c r="B2590" t="s">
        <v>1199</v>
      </c>
      <c r="C2590" t="s">
        <v>1065</v>
      </c>
      <c r="D2590" t="s">
        <v>1005</v>
      </c>
      <c r="E2590">
        <v>11500</v>
      </c>
      <c r="F2590" t="str">
        <f>IFERROR(INDEX(corres_pbs_variables!$A$1:$B$100,MATCH(tab_pbs[[#This Row],[libelle_produit]],corres_pbs_variables!$B$1:$B$100,0),1),"")</f>
        <v>sau_sapins</v>
      </c>
    </row>
    <row r="2591" spans="1:6" hidden="1" x14ac:dyDescent="0.25">
      <c r="A2591" t="s">
        <v>1198</v>
      </c>
      <c r="B2591" t="s">
        <v>1199</v>
      </c>
      <c r="C2591" t="s">
        <v>1065</v>
      </c>
      <c r="D2591" t="s">
        <v>1006</v>
      </c>
      <c r="E2591">
        <v>11500</v>
      </c>
      <c r="F2591" t="str">
        <f>IFERROR(INDEX(corres_pbs_variables!$A$1:$B$100,MATCH(tab_pbs[[#This Row],[libelle_produit]],corres_pbs_variables!$B$1:$B$100,0),1),"")</f>
        <v>sau_sapins</v>
      </c>
    </row>
    <row r="2592" spans="1:6" hidden="1" x14ac:dyDescent="0.25">
      <c r="A2592" t="s">
        <v>1198</v>
      </c>
      <c r="B2592" t="s">
        <v>1199</v>
      </c>
      <c r="C2592" t="s">
        <v>1065</v>
      </c>
      <c r="D2592" t="s">
        <v>1007</v>
      </c>
      <c r="E2592">
        <v>11500</v>
      </c>
      <c r="F2592" t="str">
        <f>IFERROR(INDEX(corres_pbs_variables!$A$1:$B$100,MATCH(tab_pbs[[#This Row],[libelle_produit]],corres_pbs_variables!$B$1:$B$100,0),1),"")</f>
        <v>sau_sapins</v>
      </c>
    </row>
    <row r="2593" spans="1:6" hidden="1" x14ac:dyDescent="0.25">
      <c r="A2593" t="s">
        <v>1198</v>
      </c>
      <c r="B2593" t="s">
        <v>1199</v>
      </c>
      <c r="C2593" t="s">
        <v>1065</v>
      </c>
      <c r="D2593" t="s">
        <v>1008</v>
      </c>
      <c r="E2593">
        <v>11500</v>
      </c>
      <c r="F2593" t="str">
        <f>IFERROR(INDEX(corres_pbs_variables!$A$1:$B$100,MATCH(tab_pbs[[#This Row],[libelle_produit]],corres_pbs_variables!$B$1:$B$100,0),1),"")</f>
        <v>sau_sapins</v>
      </c>
    </row>
    <row r="2594" spans="1:6" hidden="1" x14ac:dyDescent="0.25">
      <c r="D2594" t="s">
        <v>983</v>
      </c>
      <c r="F2594" t="str">
        <f>IFERROR(INDEX(corres_pbs_variables!$A$1:$B$100,MATCH(tab_pbs[[#This Row],[libelle_produit]],corres_pbs_variables!$B$1:$B$100,0),1),"")</f>
        <v/>
      </c>
    </row>
    <row r="2595" spans="1:6" hidden="1" x14ac:dyDescent="0.25">
      <c r="D2595" t="s">
        <v>984</v>
      </c>
      <c r="F2595" t="str">
        <f>IFERROR(INDEX(corres_pbs_variables!$A$1:$B$100,MATCH(tab_pbs[[#This Row],[libelle_produit]],corres_pbs_variables!$B$1:$B$100,0),1),"")</f>
        <v/>
      </c>
    </row>
    <row r="2596" spans="1:6" hidden="1" x14ac:dyDescent="0.25">
      <c r="D2596" t="s">
        <v>985</v>
      </c>
      <c r="F2596" t="str">
        <f>IFERROR(INDEX(corres_pbs_variables!$A$1:$B$100,MATCH(tab_pbs[[#This Row],[libelle_produit]],corres_pbs_variables!$B$1:$B$100,0),1),"")</f>
        <v/>
      </c>
    </row>
    <row r="2597" spans="1:6" hidden="1" x14ac:dyDescent="0.25">
      <c r="D2597" t="s">
        <v>986</v>
      </c>
      <c r="F2597" t="str">
        <f>IFERROR(INDEX(corres_pbs_variables!$A$1:$B$100,MATCH(tab_pbs[[#This Row],[libelle_produit]],corres_pbs_variables!$B$1:$B$100,0),1),"")</f>
        <v/>
      </c>
    </row>
    <row r="2598" spans="1:6" hidden="1" x14ac:dyDescent="0.25">
      <c r="D2598" t="s">
        <v>987</v>
      </c>
      <c r="F2598" t="str">
        <f>IFERROR(INDEX(corres_pbs_variables!$A$1:$B$100,MATCH(tab_pbs[[#This Row],[libelle_produit]],corres_pbs_variables!$B$1:$B$100,0),1),"")</f>
        <v/>
      </c>
    </row>
    <row r="2599" spans="1:6" hidden="1" x14ac:dyDescent="0.25">
      <c r="D2599" t="s">
        <v>988</v>
      </c>
      <c r="F2599" t="str">
        <f>IFERROR(INDEX(corres_pbs_variables!$A$1:$B$100,MATCH(tab_pbs[[#This Row],[libelle_produit]],corres_pbs_variables!$B$1:$B$100,0),1),"")</f>
        <v/>
      </c>
    </row>
    <row r="2600" spans="1:6" hidden="1" x14ac:dyDescent="0.25">
      <c r="D2600" t="s">
        <v>989</v>
      </c>
      <c r="F2600" t="str">
        <f>IFERROR(INDEX(corres_pbs_variables!$A$1:$B$100,MATCH(tab_pbs[[#This Row],[libelle_produit]],corres_pbs_variables!$B$1:$B$100,0),1),"")</f>
        <v/>
      </c>
    </row>
    <row r="2601" spans="1:6" hidden="1" x14ac:dyDescent="0.25">
      <c r="D2601" t="s">
        <v>990</v>
      </c>
      <c r="F2601" t="str">
        <f>IFERROR(INDEX(corres_pbs_variables!$A$1:$B$100,MATCH(tab_pbs[[#This Row],[libelle_produit]],corres_pbs_variables!$B$1:$B$100,0),1),"")</f>
        <v/>
      </c>
    </row>
    <row r="2602" spans="1:6" hidden="1" x14ac:dyDescent="0.25">
      <c r="D2602" t="s">
        <v>991</v>
      </c>
      <c r="F2602" t="str">
        <f>IFERROR(INDEX(corres_pbs_variables!$A$1:$B$100,MATCH(tab_pbs[[#This Row],[libelle_produit]],corres_pbs_variables!$B$1:$B$100,0),1),"")</f>
        <v/>
      </c>
    </row>
    <row r="2603" spans="1:6" hidden="1" x14ac:dyDescent="0.25">
      <c r="D2603" t="s">
        <v>992</v>
      </c>
      <c r="F2603" t="str">
        <f>IFERROR(INDEX(corres_pbs_variables!$A$1:$B$100,MATCH(tab_pbs[[#This Row],[libelle_produit]],corres_pbs_variables!$B$1:$B$100,0),1),"")</f>
        <v/>
      </c>
    </row>
    <row r="2604" spans="1:6" hidden="1" x14ac:dyDescent="0.25">
      <c r="D2604" t="s">
        <v>993</v>
      </c>
      <c r="F2604" t="str">
        <f>IFERROR(INDEX(corres_pbs_variables!$A$1:$B$100,MATCH(tab_pbs[[#This Row],[libelle_produit]],corres_pbs_variables!$B$1:$B$100,0),1),"")</f>
        <v/>
      </c>
    </row>
    <row r="2605" spans="1:6" hidden="1" x14ac:dyDescent="0.25">
      <c r="D2605" t="s">
        <v>994</v>
      </c>
      <c r="F2605" t="str">
        <f>IFERROR(INDEX(corres_pbs_variables!$A$1:$B$100,MATCH(tab_pbs[[#This Row],[libelle_produit]],corres_pbs_variables!$B$1:$B$100,0),1),"")</f>
        <v/>
      </c>
    </row>
    <row r="2606" spans="1:6" hidden="1" x14ac:dyDescent="0.25">
      <c r="D2606" t="s">
        <v>995</v>
      </c>
      <c r="F2606" t="str">
        <f>IFERROR(INDEX(corres_pbs_variables!$A$1:$B$100,MATCH(tab_pbs[[#This Row],[libelle_produit]],corres_pbs_variables!$B$1:$B$100,0),1),"")</f>
        <v/>
      </c>
    </row>
    <row r="2607" spans="1:6" hidden="1" x14ac:dyDescent="0.25">
      <c r="D2607" t="s">
        <v>996</v>
      </c>
      <c r="F2607" t="str">
        <f>IFERROR(INDEX(corres_pbs_variables!$A$1:$B$100,MATCH(tab_pbs[[#This Row],[libelle_produit]],corres_pbs_variables!$B$1:$B$100,0),1),"")</f>
        <v/>
      </c>
    </row>
    <row r="2608" spans="1:6" hidden="1" x14ac:dyDescent="0.25">
      <c r="D2608" t="s">
        <v>997</v>
      </c>
      <c r="F2608" t="str">
        <f>IFERROR(INDEX(corres_pbs_variables!$A$1:$B$100,MATCH(tab_pbs[[#This Row],[libelle_produit]],corres_pbs_variables!$B$1:$B$100,0),1),"")</f>
        <v/>
      </c>
    </row>
    <row r="2609" spans="2:6" hidden="1" x14ac:dyDescent="0.25">
      <c r="D2609" t="s">
        <v>998</v>
      </c>
      <c r="F2609" t="str">
        <f>IFERROR(INDEX(corres_pbs_variables!$A$1:$B$100,MATCH(tab_pbs[[#This Row],[libelle_produit]],corres_pbs_variables!$B$1:$B$100,0),1),"")</f>
        <v/>
      </c>
    </row>
    <row r="2610" spans="2:6" hidden="1" x14ac:dyDescent="0.25">
      <c r="D2610" t="s">
        <v>999</v>
      </c>
      <c r="F2610" t="str">
        <f>IFERROR(INDEX(corres_pbs_variables!$A$1:$B$100,MATCH(tab_pbs[[#This Row],[libelle_produit]],corres_pbs_variables!$B$1:$B$100,0),1),"")</f>
        <v/>
      </c>
    </row>
    <row r="2611" spans="2:6" hidden="1" x14ac:dyDescent="0.25">
      <c r="D2611" t="s">
        <v>1000</v>
      </c>
      <c r="F2611" t="str">
        <f>IFERROR(INDEX(corres_pbs_variables!$A$1:$B$100,MATCH(tab_pbs[[#This Row],[libelle_produit]],corres_pbs_variables!$B$1:$B$100,0),1),"")</f>
        <v/>
      </c>
    </row>
    <row r="2612" spans="2:6" hidden="1" x14ac:dyDescent="0.25">
      <c r="D2612" t="s">
        <v>20</v>
      </c>
      <c r="F2612" t="str">
        <f>IFERROR(INDEX(corres_pbs_variables!$A$1:$B$100,MATCH(tab_pbs[[#This Row],[libelle_produit]],corres_pbs_variables!$B$1:$B$100,0),1),"")</f>
        <v/>
      </c>
    </row>
    <row r="2613" spans="2:6" hidden="1" x14ac:dyDescent="0.25">
      <c r="D2613" t="s">
        <v>1001</v>
      </c>
      <c r="F2613" t="str">
        <f>IFERROR(INDEX(corres_pbs_variables!$A$1:$B$100,MATCH(tab_pbs[[#This Row],[libelle_produit]],corres_pbs_variables!$B$1:$B$100,0),1),"")</f>
        <v/>
      </c>
    </row>
    <row r="2614" spans="2:6" hidden="1" x14ac:dyDescent="0.25">
      <c r="D2614" t="s">
        <v>1002</v>
      </c>
      <c r="F2614" t="str">
        <f>IFERROR(INDEX(corres_pbs_variables!$A$1:$B$100,MATCH(tab_pbs[[#This Row],[libelle_produit]],corres_pbs_variables!$B$1:$B$100,0),1),"")</f>
        <v/>
      </c>
    </row>
    <row r="2615" spans="2:6" hidden="1" x14ac:dyDescent="0.25">
      <c r="D2615" t="s">
        <v>1003</v>
      </c>
      <c r="F2615" t="str">
        <f>IFERROR(INDEX(corres_pbs_variables!$A$1:$B$100,MATCH(tab_pbs[[#This Row],[libelle_produit]],corres_pbs_variables!$B$1:$B$100,0),1),"")</f>
        <v/>
      </c>
    </row>
    <row r="2616" spans="2:6" hidden="1" x14ac:dyDescent="0.25">
      <c r="D2616" t="s">
        <v>1004</v>
      </c>
      <c r="F2616" t="str">
        <f>IFERROR(INDEX(corres_pbs_variables!$A$1:$B$100,MATCH(tab_pbs[[#This Row],[libelle_produit]],corres_pbs_variables!$B$1:$B$100,0),1),"")</f>
        <v/>
      </c>
    </row>
    <row r="2617" spans="2:6" hidden="1" x14ac:dyDescent="0.25">
      <c r="D2617" t="s">
        <v>1005</v>
      </c>
      <c r="F2617" t="str">
        <f>IFERROR(INDEX(corres_pbs_variables!$A$1:$B$100,MATCH(tab_pbs[[#This Row],[libelle_produit]],corres_pbs_variables!$B$1:$B$100,0),1),"")</f>
        <v/>
      </c>
    </row>
    <row r="2618" spans="2:6" hidden="1" x14ac:dyDescent="0.25">
      <c r="D2618" t="s">
        <v>1006</v>
      </c>
      <c r="F2618" t="str">
        <f>IFERROR(INDEX(corres_pbs_variables!$A$1:$B$100,MATCH(tab_pbs[[#This Row],[libelle_produit]],corres_pbs_variables!$B$1:$B$100,0),1),"")</f>
        <v/>
      </c>
    </row>
    <row r="2619" spans="2:6" hidden="1" x14ac:dyDescent="0.25">
      <c r="D2619" t="s">
        <v>1007</v>
      </c>
      <c r="F2619" t="str">
        <f>IFERROR(INDEX(corres_pbs_variables!$A$1:$B$100,MATCH(tab_pbs[[#This Row],[libelle_produit]],corres_pbs_variables!$B$1:$B$100,0),1),"")</f>
        <v/>
      </c>
    </row>
    <row r="2620" spans="2:6" hidden="1" x14ac:dyDescent="0.25">
      <c r="D2620" t="s">
        <v>1008</v>
      </c>
      <c r="F2620" t="str">
        <f>IFERROR(INDEX(corres_pbs_variables!$A$1:$B$100,MATCH(tab_pbs[[#This Row],[libelle_produit]],corres_pbs_variables!$B$1:$B$100,0),1),"")</f>
        <v/>
      </c>
    </row>
    <row r="2621" spans="2:6" hidden="1" x14ac:dyDescent="0.25">
      <c r="B2621" t="s">
        <v>1200</v>
      </c>
      <c r="C2621" t="s">
        <v>982</v>
      </c>
      <c r="D2621" t="s">
        <v>983</v>
      </c>
      <c r="E2621">
        <v>2000</v>
      </c>
      <c r="F2621" t="str">
        <f>IFERROR(INDEX(corres_pbs_variables!$A$1:$B$100,MATCH(tab_pbs[[#This Row],[libelle_produit]],corres_pbs_variables!$B$1:$B$100,0),1),"")</f>
        <v>tot_equide</v>
      </c>
    </row>
    <row r="2622" spans="2:6" hidden="1" x14ac:dyDescent="0.25">
      <c r="B2622" t="s">
        <v>1200</v>
      </c>
      <c r="C2622" t="s">
        <v>982</v>
      </c>
      <c r="D2622" t="s">
        <v>984</v>
      </c>
      <c r="E2622">
        <v>1600</v>
      </c>
      <c r="F2622" t="str">
        <f>IFERROR(INDEX(corres_pbs_variables!$A$1:$B$100,MATCH(tab_pbs[[#This Row],[libelle_produit]],corres_pbs_variables!$B$1:$B$100,0),1),"")</f>
        <v>tot_equide</v>
      </c>
    </row>
    <row r="2623" spans="2:6" hidden="1" x14ac:dyDescent="0.25">
      <c r="B2623" t="s">
        <v>1200</v>
      </c>
      <c r="C2623" t="s">
        <v>982</v>
      </c>
      <c r="D2623" t="s">
        <v>985</v>
      </c>
      <c r="E2623">
        <v>2000</v>
      </c>
      <c r="F2623" t="str">
        <f>IFERROR(INDEX(corres_pbs_variables!$A$1:$B$100,MATCH(tab_pbs[[#This Row],[libelle_produit]],corres_pbs_variables!$B$1:$B$100,0),1),"")</f>
        <v>tot_equide</v>
      </c>
    </row>
    <row r="2624" spans="2:6" hidden="1" x14ac:dyDescent="0.25">
      <c r="B2624" t="s">
        <v>1200</v>
      </c>
      <c r="C2624" t="s">
        <v>982</v>
      </c>
      <c r="D2624" t="s">
        <v>986</v>
      </c>
      <c r="E2624">
        <v>2000</v>
      </c>
      <c r="F2624" t="str">
        <f>IFERROR(INDEX(corres_pbs_variables!$A$1:$B$100,MATCH(tab_pbs[[#This Row],[libelle_produit]],corres_pbs_variables!$B$1:$B$100,0),1),"")</f>
        <v>tot_equide</v>
      </c>
    </row>
    <row r="2625" spans="2:6" hidden="1" x14ac:dyDescent="0.25">
      <c r="B2625" t="s">
        <v>1200</v>
      </c>
      <c r="C2625" t="s">
        <v>982</v>
      </c>
      <c r="D2625" t="s">
        <v>987</v>
      </c>
      <c r="E2625">
        <v>1600</v>
      </c>
      <c r="F2625" t="str">
        <f>IFERROR(INDEX(corres_pbs_variables!$A$1:$B$100,MATCH(tab_pbs[[#This Row],[libelle_produit]],corres_pbs_variables!$B$1:$B$100,0),1),"")</f>
        <v>tot_equide</v>
      </c>
    </row>
    <row r="2626" spans="2:6" hidden="1" x14ac:dyDescent="0.25">
      <c r="B2626" t="s">
        <v>1200</v>
      </c>
      <c r="C2626" t="s">
        <v>982</v>
      </c>
      <c r="D2626" t="s">
        <v>988</v>
      </c>
      <c r="E2626">
        <v>2000</v>
      </c>
      <c r="F2626" t="str">
        <f>IFERROR(INDEX(corres_pbs_variables!$A$1:$B$100,MATCH(tab_pbs[[#This Row],[libelle_produit]],corres_pbs_variables!$B$1:$B$100,0),1),"")</f>
        <v>tot_equide</v>
      </c>
    </row>
    <row r="2627" spans="2:6" hidden="1" x14ac:dyDescent="0.25">
      <c r="B2627" t="s">
        <v>1200</v>
      </c>
      <c r="C2627" t="s">
        <v>982</v>
      </c>
      <c r="D2627" t="s">
        <v>989</v>
      </c>
      <c r="E2627">
        <v>1600</v>
      </c>
      <c r="F2627" t="str">
        <f>IFERROR(INDEX(corres_pbs_variables!$A$1:$B$100,MATCH(tab_pbs[[#This Row],[libelle_produit]],corres_pbs_variables!$B$1:$B$100,0),1),"")</f>
        <v>tot_equide</v>
      </c>
    </row>
    <row r="2628" spans="2:6" hidden="1" x14ac:dyDescent="0.25">
      <c r="B2628" t="s">
        <v>1200</v>
      </c>
      <c r="C2628" t="s">
        <v>982</v>
      </c>
      <c r="D2628" t="s">
        <v>990</v>
      </c>
      <c r="E2628">
        <v>2000</v>
      </c>
      <c r="F2628" t="str">
        <f>IFERROR(INDEX(corres_pbs_variables!$A$1:$B$100,MATCH(tab_pbs[[#This Row],[libelle_produit]],corres_pbs_variables!$B$1:$B$100,0),1),"")</f>
        <v>tot_equide</v>
      </c>
    </row>
    <row r="2629" spans="2:6" hidden="1" x14ac:dyDescent="0.25">
      <c r="B2629" t="s">
        <v>1200</v>
      </c>
      <c r="C2629" t="s">
        <v>982</v>
      </c>
      <c r="D2629" t="s">
        <v>991</v>
      </c>
      <c r="E2629">
        <v>1600</v>
      </c>
      <c r="F2629" t="str">
        <f>IFERROR(INDEX(corres_pbs_variables!$A$1:$B$100,MATCH(tab_pbs[[#This Row],[libelle_produit]],corres_pbs_variables!$B$1:$B$100,0),1),"")</f>
        <v>tot_equide</v>
      </c>
    </row>
    <row r="2630" spans="2:6" hidden="1" x14ac:dyDescent="0.25">
      <c r="B2630" t="s">
        <v>1200</v>
      </c>
      <c r="C2630" t="s">
        <v>982</v>
      </c>
      <c r="D2630" t="s">
        <v>992</v>
      </c>
      <c r="E2630">
        <v>1600</v>
      </c>
      <c r="F2630" t="str">
        <f>IFERROR(INDEX(corres_pbs_variables!$A$1:$B$100,MATCH(tab_pbs[[#This Row],[libelle_produit]],corres_pbs_variables!$B$1:$B$100,0),1),"")</f>
        <v>tot_equide</v>
      </c>
    </row>
    <row r="2631" spans="2:6" hidden="1" x14ac:dyDescent="0.25">
      <c r="B2631" t="s">
        <v>1200</v>
      </c>
      <c r="C2631" t="s">
        <v>982</v>
      </c>
      <c r="D2631" t="s">
        <v>993</v>
      </c>
      <c r="E2631">
        <v>1000</v>
      </c>
      <c r="F2631" t="str">
        <f>IFERROR(INDEX(corres_pbs_variables!$A$1:$B$100,MATCH(tab_pbs[[#This Row],[libelle_produit]],corres_pbs_variables!$B$1:$B$100,0),1),"")</f>
        <v>tot_equide</v>
      </c>
    </row>
    <row r="2632" spans="2:6" hidden="1" x14ac:dyDescent="0.25">
      <c r="B2632" t="s">
        <v>1200</v>
      </c>
      <c r="C2632" t="s">
        <v>982</v>
      </c>
      <c r="D2632" t="s">
        <v>994</v>
      </c>
      <c r="E2632">
        <v>2000</v>
      </c>
      <c r="F2632" t="str">
        <f>IFERROR(INDEX(corres_pbs_variables!$A$1:$B$100,MATCH(tab_pbs[[#This Row],[libelle_produit]],corres_pbs_variables!$B$1:$B$100,0),1),"")</f>
        <v>tot_equide</v>
      </c>
    </row>
    <row r="2633" spans="2:6" hidden="1" x14ac:dyDescent="0.25">
      <c r="B2633" t="s">
        <v>1200</v>
      </c>
      <c r="C2633" t="s">
        <v>982</v>
      </c>
      <c r="D2633" t="s">
        <v>995</v>
      </c>
      <c r="E2633">
        <v>1600</v>
      </c>
      <c r="F2633" t="str">
        <f>IFERROR(INDEX(corres_pbs_variables!$A$1:$B$100,MATCH(tab_pbs[[#This Row],[libelle_produit]],corres_pbs_variables!$B$1:$B$100,0),1),"")</f>
        <v>tot_equide</v>
      </c>
    </row>
    <row r="2634" spans="2:6" hidden="1" x14ac:dyDescent="0.25">
      <c r="B2634" t="s">
        <v>1200</v>
      </c>
      <c r="C2634" t="s">
        <v>982</v>
      </c>
      <c r="D2634" t="s">
        <v>996</v>
      </c>
      <c r="E2634">
        <v>1000</v>
      </c>
      <c r="F2634" t="str">
        <f>IFERROR(INDEX(corres_pbs_variables!$A$1:$B$100,MATCH(tab_pbs[[#This Row],[libelle_produit]],corres_pbs_variables!$B$1:$B$100,0),1),"")</f>
        <v>tot_equide</v>
      </c>
    </row>
    <row r="2635" spans="2:6" hidden="1" x14ac:dyDescent="0.25">
      <c r="B2635" t="s">
        <v>1200</v>
      </c>
      <c r="C2635" t="s">
        <v>982</v>
      </c>
      <c r="D2635" t="s">
        <v>997</v>
      </c>
      <c r="E2635">
        <v>1000</v>
      </c>
      <c r="F2635" t="str">
        <f>IFERROR(INDEX(corres_pbs_variables!$A$1:$B$100,MATCH(tab_pbs[[#This Row],[libelle_produit]],corres_pbs_variables!$B$1:$B$100,0),1),"")</f>
        <v>tot_equide</v>
      </c>
    </row>
    <row r="2636" spans="2:6" hidden="1" x14ac:dyDescent="0.25">
      <c r="B2636" t="s">
        <v>1200</v>
      </c>
      <c r="C2636" t="s">
        <v>982</v>
      </c>
      <c r="D2636" t="s">
        <v>998</v>
      </c>
      <c r="E2636">
        <v>1000</v>
      </c>
      <c r="F2636" t="str">
        <f>IFERROR(INDEX(corres_pbs_variables!$A$1:$B$100,MATCH(tab_pbs[[#This Row],[libelle_produit]],corres_pbs_variables!$B$1:$B$100,0),1),"")</f>
        <v>tot_equide</v>
      </c>
    </row>
    <row r="2637" spans="2:6" hidden="1" x14ac:dyDescent="0.25">
      <c r="B2637" t="s">
        <v>1200</v>
      </c>
      <c r="C2637" t="s">
        <v>982</v>
      </c>
      <c r="D2637" t="s">
        <v>999</v>
      </c>
      <c r="E2637">
        <v>1000</v>
      </c>
      <c r="F2637" t="str">
        <f>IFERROR(INDEX(corres_pbs_variables!$A$1:$B$100,MATCH(tab_pbs[[#This Row],[libelle_produit]],corres_pbs_variables!$B$1:$B$100,0),1),"")</f>
        <v>tot_equide</v>
      </c>
    </row>
    <row r="2638" spans="2:6" hidden="1" x14ac:dyDescent="0.25">
      <c r="B2638" t="s">
        <v>1200</v>
      </c>
      <c r="C2638" t="s">
        <v>982</v>
      </c>
      <c r="D2638" t="s">
        <v>1000</v>
      </c>
      <c r="E2638">
        <v>1000</v>
      </c>
      <c r="F2638" t="str">
        <f>IFERROR(INDEX(corres_pbs_variables!$A$1:$B$100,MATCH(tab_pbs[[#This Row],[libelle_produit]],corres_pbs_variables!$B$1:$B$100,0),1),"")</f>
        <v>tot_equide</v>
      </c>
    </row>
    <row r="2639" spans="2:6" hidden="1" x14ac:dyDescent="0.25">
      <c r="B2639" t="s">
        <v>1200</v>
      </c>
      <c r="C2639" t="s">
        <v>982</v>
      </c>
      <c r="D2639" t="s">
        <v>20</v>
      </c>
      <c r="E2639">
        <v>1000</v>
      </c>
      <c r="F2639" t="str">
        <f>IFERROR(INDEX(corres_pbs_variables!$A$1:$B$100,MATCH(tab_pbs[[#This Row],[libelle_produit]],corres_pbs_variables!$B$1:$B$100,0),1),"")</f>
        <v>tot_equide</v>
      </c>
    </row>
    <row r="2640" spans="2:6" hidden="1" x14ac:dyDescent="0.25">
      <c r="B2640" t="s">
        <v>1200</v>
      </c>
      <c r="C2640" t="s">
        <v>982</v>
      </c>
      <c r="D2640" t="s">
        <v>1001</v>
      </c>
      <c r="E2640">
        <v>1000</v>
      </c>
      <c r="F2640" t="str">
        <f>IFERROR(INDEX(corres_pbs_variables!$A$1:$B$100,MATCH(tab_pbs[[#This Row],[libelle_produit]],corres_pbs_variables!$B$1:$B$100,0),1),"")</f>
        <v>tot_equide</v>
      </c>
    </row>
    <row r="2641" spans="2:6" hidden="1" x14ac:dyDescent="0.25">
      <c r="B2641" t="s">
        <v>1200</v>
      </c>
      <c r="C2641" t="s">
        <v>982</v>
      </c>
      <c r="D2641" t="s">
        <v>1002</v>
      </c>
      <c r="E2641">
        <v>1600</v>
      </c>
      <c r="F2641" t="str">
        <f>IFERROR(INDEX(corres_pbs_variables!$A$1:$B$100,MATCH(tab_pbs[[#This Row],[libelle_produit]],corres_pbs_variables!$B$1:$B$100,0),1),"")</f>
        <v>tot_equide</v>
      </c>
    </row>
    <row r="2642" spans="2:6" hidden="1" x14ac:dyDescent="0.25">
      <c r="B2642" t="s">
        <v>1200</v>
      </c>
      <c r="C2642" t="s">
        <v>982</v>
      </c>
      <c r="D2642" t="s">
        <v>1003</v>
      </c>
      <c r="E2642">
        <v>1000</v>
      </c>
      <c r="F2642" t="str">
        <f>IFERROR(INDEX(corres_pbs_variables!$A$1:$B$100,MATCH(tab_pbs[[#This Row],[libelle_produit]],corres_pbs_variables!$B$1:$B$100,0),1),"")</f>
        <v>tot_equide</v>
      </c>
    </row>
    <row r="2643" spans="2:6" hidden="1" x14ac:dyDescent="0.25">
      <c r="B2643" t="s">
        <v>1200</v>
      </c>
      <c r="C2643" t="s">
        <v>982</v>
      </c>
      <c r="D2643" t="s">
        <v>1004</v>
      </c>
      <c r="E2643">
        <v>1000</v>
      </c>
      <c r="F2643" t="str">
        <f>IFERROR(INDEX(corres_pbs_variables!$A$1:$B$100,MATCH(tab_pbs[[#This Row],[libelle_produit]],corres_pbs_variables!$B$1:$B$100,0),1),"")</f>
        <v>tot_equide</v>
      </c>
    </row>
    <row r="2644" spans="2:6" hidden="1" x14ac:dyDescent="0.25">
      <c r="B2644" t="s">
        <v>1200</v>
      </c>
      <c r="C2644" t="s">
        <v>982</v>
      </c>
      <c r="D2644" t="s">
        <v>1005</v>
      </c>
      <c r="E2644">
        <v>1000</v>
      </c>
      <c r="F2644" t="str">
        <f>IFERROR(INDEX(corres_pbs_variables!$A$1:$B$100,MATCH(tab_pbs[[#This Row],[libelle_produit]],corres_pbs_variables!$B$1:$B$100,0),1),"")</f>
        <v>tot_equide</v>
      </c>
    </row>
    <row r="2645" spans="2:6" hidden="1" x14ac:dyDescent="0.25">
      <c r="B2645" t="s">
        <v>1200</v>
      </c>
      <c r="C2645" t="s">
        <v>982</v>
      </c>
      <c r="D2645" t="s">
        <v>1006</v>
      </c>
      <c r="E2645">
        <v>1000</v>
      </c>
      <c r="F2645" t="str">
        <f>IFERROR(INDEX(corres_pbs_variables!$A$1:$B$100,MATCH(tab_pbs[[#This Row],[libelle_produit]],corres_pbs_variables!$B$1:$B$100,0),1),"")</f>
        <v>tot_equide</v>
      </c>
    </row>
    <row r="2646" spans="2:6" hidden="1" x14ac:dyDescent="0.25">
      <c r="B2646" t="s">
        <v>1200</v>
      </c>
      <c r="C2646" t="s">
        <v>982</v>
      </c>
      <c r="D2646" t="s">
        <v>1007</v>
      </c>
      <c r="E2646">
        <v>1000</v>
      </c>
      <c r="F2646" t="str">
        <f>IFERROR(INDEX(corres_pbs_variables!$A$1:$B$100,MATCH(tab_pbs[[#This Row],[libelle_produit]],corres_pbs_variables!$B$1:$B$100,0),1),"")</f>
        <v>tot_equide</v>
      </c>
    </row>
    <row r="2647" spans="2:6" hidden="1" x14ac:dyDescent="0.25">
      <c r="B2647" t="s">
        <v>1200</v>
      </c>
      <c r="C2647" t="s">
        <v>982</v>
      </c>
      <c r="D2647" t="s">
        <v>1008</v>
      </c>
      <c r="E2647">
        <v>1000</v>
      </c>
      <c r="F2647" t="str">
        <f>IFERROR(INDEX(corres_pbs_variables!$A$1:$B$100,MATCH(tab_pbs[[#This Row],[libelle_produit]],corres_pbs_variables!$B$1:$B$100,0),1),"")</f>
        <v>tot_equide</v>
      </c>
    </row>
    <row r="2648" spans="2:6" hidden="1" x14ac:dyDescent="0.25">
      <c r="B2648" t="s">
        <v>1201</v>
      </c>
      <c r="C2648" t="s">
        <v>1202</v>
      </c>
      <c r="D2648" t="s">
        <v>983</v>
      </c>
      <c r="E2648">
        <v>1000</v>
      </c>
      <c r="F2648" t="str">
        <f>IFERROR(INDEX(corres_pbs_variables!$A$1:$B$100,MATCH(tab_pbs[[#This Row],[libelle_produit]],corres_pbs_variables!$B$1:$B$100,0),1),"")</f>
        <v>tonne_endives</v>
      </c>
    </row>
    <row r="2649" spans="2:6" hidden="1" x14ac:dyDescent="0.25">
      <c r="B2649" t="s">
        <v>1201</v>
      </c>
      <c r="C2649" t="s">
        <v>1202</v>
      </c>
      <c r="D2649" t="s">
        <v>984</v>
      </c>
      <c r="E2649">
        <v>1000</v>
      </c>
      <c r="F2649" t="str">
        <f>IFERROR(INDEX(corres_pbs_variables!$A$1:$B$100,MATCH(tab_pbs[[#This Row],[libelle_produit]],corres_pbs_variables!$B$1:$B$100,0),1),"")</f>
        <v>tonne_endives</v>
      </c>
    </row>
    <row r="2650" spans="2:6" hidden="1" x14ac:dyDescent="0.25">
      <c r="B2650" t="s">
        <v>1201</v>
      </c>
      <c r="C2650" t="s">
        <v>1202</v>
      </c>
      <c r="D2650" t="s">
        <v>985</v>
      </c>
      <c r="E2650">
        <v>1000</v>
      </c>
      <c r="F2650" t="str">
        <f>IFERROR(INDEX(corres_pbs_variables!$A$1:$B$100,MATCH(tab_pbs[[#This Row],[libelle_produit]],corres_pbs_variables!$B$1:$B$100,0),1),"")</f>
        <v>tonne_endives</v>
      </c>
    </row>
    <row r="2651" spans="2:6" hidden="1" x14ac:dyDescent="0.25">
      <c r="B2651" t="s">
        <v>1201</v>
      </c>
      <c r="C2651" t="s">
        <v>1202</v>
      </c>
      <c r="D2651" t="s">
        <v>986</v>
      </c>
      <c r="E2651">
        <v>1000</v>
      </c>
      <c r="F2651" t="str">
        <f>IFERROR(INDEX(corres_pbs_variables!$A$1:$B$100,MATCH(tab_pbs[[#This Row],[libelle_produit]],corres_pbs_variables!$B$1:$B$100,0),1),"")</f>
        <v>tonne_endives</v>
      </c>
    </row>
    <row r="2652" spans="2:6" hidden="1" x14ac:dyDescent="0.25">
      <c r="B2652" t="s">
        <v>1201</v>
      </c>
      <c r="C2652" t="s">
        <v>1202</v>
      </c>
      <c r="D2652" t="s">
        <v>987</v>
      </c>
      <c r="E2652">
        <v>1000</v>
      </c>
      <c r="F2652" t="str">
        <f>IFERROR(INDEX(corres_pbs_variables!$A$1:$B$100,MATCH(tab_pbs[[#This Row],[libelle_produit]],corres_pbs_variables!$B$1:$B$100,0),1),"")</f>
        <v>tonne_endives</v>
      </c>
    </row>
    <row r="2653" spans="2:6" hidden="1" x14ac:dyDescent="0.25">
      <c r="B2653" t="s">
        <v>1201</v>
      </c>
      <c r="C2653" t="s">
        <v>1202</v>
      </c>
      <c r="D2653" t="s">
        <v>988</v>
      </c>
      <c r="E2653">
        <v>1000</v>
      </c>
      <c r="F2653" t="str">
        <f>IFERROR(INDEX(corres_pbs_variables!$A$1:$B$100,MATCH(tab_pbs[[#This Row],[libelle_produit]],corres_pbs_variables!$B$1:$B$100,0),1),"")</f>
        <v>tonne_endives</v>
      </c>
    </row>
    <row r="2654" spans="2:6" hidden="1" x14ac:dyDescent="0.25">
      <c r="B2654" t="s">
        <v>1201</v>
      </c>
      <c r="C2654" t="s">
        <v>1202</v>
      </c>
      <c r="D2654" t="s">
        <v>989</v>
      </c>
      <c r="E2654">
        <v>1000</v>
      </c>
      <c r="F2654" t="str">
        <f>IFERROR(INDEX(corres_pbs_variables!$A$1:$B$100,MATCH(tab_pbs[[#This Row],[libelle_produit]],corres_pbs_variables!$B$1:$B$100,0),1),"")</f>
        <v>tonne_endives</v>
      </c>
    </row>
    <row r="2655" spans="2:6" hidden="1" x14ac:dyDescent="0.25">
      <c r="B2655" t="s">
        <v>1201</v>
      </c>
      <c r="C2655" t="s">
        <v>1202</v>
      </c>
      <c r="D2655" t="s">
        <v>990</v>
      </c>
      <c r="E2655">
        <v>1000</v>
      </c>
      <c r="F2655" t="str">
        <f>IFERROR(INDEX(corres_pbs_variables!$A$1:$B$100,MATCH(tab_pbs[[#This Row],[libelle_produit]],corres_pbs_variables!$B$1:$B$100,0),1),"")</f>
        <v>tonne_endives</v>
      </c>
    </row>
    <row r="2656" spans="2:6" hidden="1" x14ac:dyDescent="0.25">
      <c r="B2656" t="s">
        <v>1201</v>
      </c>
      <c r="C2656" t="s">
        <v>1202</v>
      </c>
      <c r="D2656" t="s">
        <v>991</v>
      </c>
      <c r="E2656">
        <v>1000</v>
      </c>
      <c r="F2656" t="str">
        <f>IFERROR(INDEX(corres_pbs_variables!$A$1:$B$100,MATCH(tab_pbs[[#This Row],[libelle_produit]],corres_pbs_variables!$B$1:$B$100,0),1),"")</f>
        <v>tonne_endives</v>
      </c>
    </row>
    <row r="2657" spans="2:6" hidden="1" x14ac:dyDescent="0.25">
      <c r="B2657" t="s">
        <v>1201</v>
      </c>
      <c r="C2657" t="s">
        <v>1202</v>
      </c>
      <c r="D2657" t="s">
        <v>992</v>
      </c>
      <c r="E2657">
        <v>1000</v>
      </c>
      <c r="F2657" t="str">
        <f>IFERROR(INDEX(corres_pbs_variables!$A$1:$B$100,MATCH(tab_pbs[[#This Row],[libelle_produit]],corres_pbs_variables!$B$1:$B$100,0),1),"")</f>
        <v>tonne_endives</v>
      </c>
    </row>
    <row r="2658" spans="2:6" hidden="1" x14ac:dyDescent="0.25">
      <c r="B2658" t="s">
        <v>1201</v>
      </c>
      <c r="C2658" t="s">
        <v>1202</v>
      </c>
      <c r="D2658" t="s">
        <v>993</v>
      </c>
      <c r="E2658">
        <v>1000</v>
      </c>
      <c r="F2658" t="str">
        <f>IFERROR(INDEX(corres_pbs_variables!$A$1:$B$100,MATCH(tab_pbs[[#This Row],[libelle_produit]],corres_pbs_variables!$B$1:$B$100,0),1),"")</f>
        <v>tonne_endives</v>
      </c>
    </row>
    <row r="2659" spans="2:6" hidden="1" x14ac:dyDescent="0.25">
      <c r="B2659" t="s">
        <v>1201</v>
      </c>
      <c r="C2659" t="s">
        <v>1202</v>
      </c>
      <c r="D2659" t="s">
        <v>994</v>
      </c>
      <c r="E2659">
        <v>1000</v>
      </c>
      <c r="F2659" t="str">
        <f>IFERROR(INDEX(corres_pbs_variables!$A$1:$B$100,MATCH(tab_pbs[[#This Row],[libelle_produit]],corres_pbs_variables!$B$1:$B$100,0),1),"")</f>
        <v>tonne_endives</v>
      </c>
    </row>
    <row r="2660" spans="2:6" hidden="1" x14ac:dyDescent="0.25">
      <c r="B2660" t="s">
        <v>1201</v>
      </c>
      <c r="C2660" t="s">
        <v>1202</v>
      </c>
      <c r="D2660" t="s">
        <v>995</v>
      </c>
      <c r="E2660">
        <v>1000</v>
      </c>
      <c r="F2660" t="str">
        <f>IFERROR(INDEX(corres_pbs_variables!$A$1:$B$100,MATCH(tab_pbs[[#This Row],[libelle_produit]],corres_pbs_variables!$B$1:$B$100,0),1),"")</f>
        <v>tonne_endives</v>
      </c>
    </row>
    <row r="2661" spans="2:6" hidden="1" x14ac:dyDescent="0.25">
      <c r="B2661" t="s">
        <v>1201</v>
      </c>
      <c r="C2661" t="s">
        <v>1202</v>
      </c>
      <c r="D2661" t="s">
        <v>996</v>
      </c>
      <c r="E2661">
        <v>1000</v>
      </c>
      <c r="F2661" t="str">
        <f>IFERROR(INDEX(corres_pbs_variables!$A$1:$B$100,MATCH(tab_pbs[[#This Row],[libelle_produit]],corres_pbs_variables!$B$1:$B$100,0),1),"")</f>
        <v>tonne_endives</v>
      </c>
    </row>
    <row r="2662" spans="2:6" hidden="1" x14ac:dyDescent="0.25">
      <c r="B2662" t="s">
        <v>1201</v>
      </c>
      <c r="C2662" t="s">
        <v>1202</v>
      </c>
      <c r="D2662" t="s">
        <v>997</v>
      </c>
      <c r="E2662">
        <v>1000</v>
      </c>
      <c r="F2662" t="str">
        <f>IFERROR(INDEX(corres_pbs_variables!$A$1:$B$100,MATCH(tab_pbs[[#This Row],[libelle_produit]],corres_pbs_variables!$B$1:$B$100,0),1),"")</f>
        <v>tonne_endives</v>
      </c>
    </row>
    <row r="2663" spans="2:6" hidden="1" x14ac:dyDescent="0.25">
      <c r="B2663" t="s">
        <v>1201</v>
      </c>
      <c r="C2663" t="s">
        <v>1202</v>
      </c>
      <c r="D2663" t="s">
        <v>998</v>
      </c>
      <c r="E2663">
        <v>1000</v>
      </c>
      <c r="F2663" t="str">
        <f>IFERROR(INDEX(corres_pbs_variables!$A$1:$B$100,MATCH(tab_pbs[[#This Row],[libelle_produit]],corres_pbs_variables!$B$1:$B$100,0),1),"")</f>
        <v>tonne_endives</v>
      </c>
    </row>
    <row r="2664" spans="2:6" hidden="1" x14ac:dyDescent="0.25">
      <c r="B2664" t="s">
        <v>1201</v>
      </c>
      <c r="C2664" t="s">
        <v>1202</v>
      </c>
      <c r="D2664" t="s">
        <v>999</v>
      </c>
      <c r="E2664">
        <v>1000</v>
      </c>
      <c r="F2664" t="str">
        <f>IFERROR(INDEX(corres_pbs_variables!$A$1:$B$100,MATCH(tab_pbs[[#This Row],[libelle_produit]],corres_pbs_variables!$B$1:$B$100,0),1),"")</f>
        <v>tonne_endives</v>
      </c>
    </row>
    <row r="2665" spans="2:6" hidden="1" x14ac:dyDescent="0.25">
      <c r="B2665" t="s">
        <v>1201</v>
      </c>
      <c r="C2665" t="s">
        <v>1202</v>
      </c>
      <c r="D2665" t="s">
        <v>1000</v>
      </c>
      <c r="E2665">
        <v>1000</v>
      </c>
      <c r="F2665" t="str">
        <f>IFERROR(INDEX(corres_pbs_variables!$A$1:$B$100,MATCH(tab_pbs[[#This Row],[libelle_produit]],corres_pbs_variables!$B$1:$B$100,0),1),"")</f>
        <v>tonne_endives</v>
      </c>
    </row>
    <row r="2666" spans="2:6" hidden="1" x14ac:dyDescent="0.25">
      <c r="B2666" t="s">
        <v>1201</v>
      </c>
      <c r="C2666" t="s">
        <v>1202</v>
      </c>
      <c r="D2666" t="s">
        <v>20</v>
      </c>
      <c r="E2666">
        <v>1000</v>
      </c>
      <c r="F2666" t="str">
        <f>IFERROR(INDEX(corres_pbs_variables!$A$1:$B$100,MATCH(tab_pbs[[#This Row],[libelle_produit]],corres_pbs_variables!$B$1:$B$100,0),1),"")</f>
        <v>tonne_endives</v>
      </c>
    </row>
    <row r="2667" spans="2:6" hidden="1" x14ac:dyDescent="0.25">
      <c r="B2667" t="s">
        <v>1201</v>
      </c>
      <c r="C2667" t="s">
        <v>1202</v>
      </c>
      <c r="D2667" t="s">
        <v>1001</v>
      </c>
      <c r="E2667">
        <v>1000</v>
      </c>
      <c r="F2667" t="str">
        <f>IFERROR(INDEX(corres_pbs_variables!$A$1:$B$100,MATCH(tab_pbs[[#This Row],[libelle_produit]],corres_pbs_variables!$B$1:$B$100,0),1),"")</f>
        <v>tonne_endives</v>
      </c>
    </row>
    <row r="2668" spans="2:6" hidden="1" x14ac:dyDescent="0.25">
      <c r="B2668" t="s">
        <v>1201</v>
      </c>
      <c r="C2668" t="s">
        <v>1202</v>
      </c>
      <c r="D2668" t="s">
        <v>1002</v>
      </c>
      <c r="E2668">
        <v>1000</v>
      </c>
      <c r="F2668" t="str">
        <f>IFERROR(INDEX(corres_pbs_variables!$A$1:$B$100,MATCH(tab_pbs[[#This Row],[libelle_produit]],corres_pbs_variables!$B$1:$B$100,0),1),"")</f>
        <v>tonne_endives</v>
      </c>
    </row>
    <row r="2669" spans="2:6" hidden="1" x14ac:dyDescent="0.25">
      <c r="B2669" t="s">
        <v>1201</v>
      </c>
      <c r="C2669" t="s">
        <v>1202</v>
      </c>
      <c r="D2669" t="s">
        <v>1003</v>
      </c>
      <c r="E2669">
        <v>1000</v>
      </c>
      <c r="F2669" t="str">
        <f>IFERROR(INDEX(corres_pbs_variables!$A$1:$B$100,MATCH(tab_pbs[[#This Row],[libelle_produit]],corres_pbs_variables!$B$1:$B$100,0),1),"")</f>
        <v>tonne_endives</v>
      </c>
    </row>
    <row r="2670" spans="2:6" hidden="1" x14ac:dyDescent="0.25">
      <c r="B2670" t="s">
        <v>1201</v>
      </c>
      <c r="C2670" t="s">
        <v>1202</v>
      </c>
      <c r="D2670" t="s">
        <v>1004</v>
      </c>
      <c r="E2670">
        <v>1000</v>
      </c>
      <c r="F2670" t="str">
        <f>IFERROR(INDEX(corres_pbs_variables!$A$1:$B$100,MATCH(tab_pbs[[#This Row],[libelle_produit]],corres_pbs_variables!$B$1:$B$100,0),1),"")</f>
        <v>tonne_endives</v>
      </c>
    </row>
    <row r="2671" spans="2:6" hidden="1" x14ac:dyDescent="0.25">
      <c r="B2671" t="s">
        <v>1201</v>
      </c>
      <c r="C2671" t="s">
        <v>1202</v>
      </c>
      <c r="D2671" t="s">
        <v>1005</v>
      </c>
      <c r="E2671">
        <v>1000</v>
      </c>
      <c r="F2671" t="str">
        <f>IFERROR(INDEX(corres_pbs_variables!$A$1:$B$100,MATCH(tab_pbs[[#This Row],[libelle_produit]],corres_pbs_variables!$B$1:$B$100,0),1),"")</f>
        <v>tonne_endives</v>
      </c>
    </row>
    <row r="2672" spans="2:6" hidden="1" x14ac:dyDescent="0.25">
      <c r="B2672" t="s">
        <v>1201</v>
      </c>
      <c r="C2672" t="s">
        <v>1202</v>
      </c>
      <c r="D2672" t="s">
        <v>1006</v>
      </c>
      <c r="E2672">
        <v>1000</v>
      </c>
      <c r="F2672" t="str">
        <f>IFERROR(INDEX(corres_pbs_variables!$A$1:$B$100,MATCH(tab_pbs[[#This Row],[libelle_produit]],corres_pbs_variables!$B$1:$B$100,0),1),"")</f>
        <v>tonne_endives</v>
      </c>
    </row>
    <row r="2673" spans="1:6" hidden="1" x14ac:dyDescent="0.25">
      <c r="B2673" t="s">
        <v>1201</v>
      </c>
      <c r="C2673" t="s">
        <v>1202</v>
      </c>
      <c r="D2673" t="s">
        <v>1007</v>
      </c>
      <c r="E2673">
        <v>1000</v>
      </c>
      <c r="F2673" t="str">
        <f>IFERROR(INDEX(corres_pbs_variables!$A$1:$B$100,MATCH(tab_pbs[[#This Row],[libelle_produit]],corres_pbs_variables!$B$1:$B$100,0),1),"")</f>
        <v>tonne_endives</v>
      </c>
    </row>
    <row r="2674" spans="1:6" hidden="1" x14ac:dyDescent="0.25">
      <c r="B2674" t="s">
        <v>1201</v>
      </c>
      <c r="C2674" t="s">
        <v>1202</v>
      </c>
      <c r="D2674" t="s">
        <v>1008</v>
      </c>
      <c r="E2674">
        <v>1000</v>
      </c>
      <c r="F2674" t="str">
        <f>IFERROR(INDEX(corres_pbs_variables!$A$1:$B$100,MATCH(tab_pbs[[#This Row],[libelle_produit]],corres_pbs_variables!$B$1:$B$100,0),1),"")</f>
        <v>tonne_endives</v>
      </c>
    </row>
    <row r="2675" spans="1:6" hidden="1" x14ac:dyDescent="0.25">
      <c r="A2675" t="s">
        <v>1203</v>
      </c>
      <c r="B2675" t="s">
        <v>1204</v>
      </c>
      <c r="C2675" t="s">
        <v>1065</v>
      </c>
      <c r="D2675" t="s">
        <v>983</v>
      </c>
      <c r="E2675" s="49">
        <v>1051.4285714285713</v>
      </c>
      <c r="F2675" t="str">
        <f>IFERROR(INDEX(corres_pbs_variables!$A$1:$B$100,MATCH(tab_pbs[[#This Row],[libelle_produit]],corres_pbs_variables!$B$1:$B$100,0),1),"")</f>
        <v>sau_cop</v>
      </c>
    </row>
    <row r="2676" spans="1:6" hidden="1" x14ac:dyDescent="0.25">
      <c r="A2676" t="s">
        <v>1203</v>
      </c>
      <c r="B2676" t="s">
        <v>1204</v>
      </c>
      <c r="C2676" t="s">
        <v>1065</v>
      </c>
      <c r="D2676" t="s">
        <v>984</v>
      </c>
      <c r="E2676" s="49">
        <v>976.14285714285711</v>
      </c>
      <c r="F2676" t="str">
        <f>IFERROR(INDEX(corres_pbs_variables!$A$1:$B$100,MATCH(tab_pbs[[#This Row],[libelle_produit]],corres_pbs_variables!$B$1:$B$100,0),1),"")</f>
        <v>sau_cop</v>
      </c>
    </row>
    <row r="2677" spans="1:6" hidden="1" x14ac:dyDescent="0.25">
      <c r="A2677" t="s">
        <v>1203</v>
      </c>
      <c r="B2677" t="s">
        <v>1204</v>
      </c>
      <c r="C2677" t="s">
        <v>1065</v>
      </c>
      <c r="D2677" t="s">
        <v>985</v>
      </c>
      <c r="E2677" s="49">
        <v>1112.5</v>
      </c>
      <c r="F2677" t="str">
        <f>IFERROR(INDEX(corres_pbs_variables!$A$1:$B$100,MATCH(tab_pbs[[#This Row],[libelle_produit]],corres_pbs_variables!$B$1:$B$100,0),1),"")</f>
        <v>sau_cop</v>
      </c>
    </row>
    <row r="2678" spans="1:6" hidden="1" x14ac:dyDescent="0.25">
      <c r="A2678" t="s">
        <v>1203</v>
      </c>
      <c r="B2678" t="s">
        <v>1204</v>
      </c>
      <c r="C2678" t="s">
        <v>1065</v>
      </c>
      <c r="D2678" t="s">
        <v>986</v>
      </c>
      <c r="E2678" s="49">
        <v>1089.6428571428571</v>
      </c>
      <c r="F2678" t="str">
        <f>IFERROR(INDEX(corres_pbs_variables!$A$1:$B$100,MATCH(tab_pbs[[#This Row],[libelle_produit]],corres_pbs_variables!$B$1:$B$100,0),1),"")</f>
        <v>sau_cop</v>
      </c>
    </row>
    <row r="2679" spans="1:6" hidden="1" x14ac:dyDescent="0.25">
      <c r="A2679" t="s">
        <v>1203</v>
      </c>
      <c r="B2679" t="s">
        <v>1204</v>
      </c>
      <c r="C2679" t="s">
        <v>1065</v>
      </c>
      <c r="D2679" t="s">
        <v>987</v>
      </c>
      <c r="E2679" s="49">
        <v>962.21428571428567</v>
      </c>
      <c r="F2679" t="str">
        <f>IFERROR(INDEX(corres_pbs_variables!$A$1:$B$100,MATCH(tab_pbs[[#This Row],[libelle_produit]],corres_pbs_variables!$B$1:$B$100,0),1),"")</f>
        <v>sau_cop</v>
      </c>
    </row>
    <row r="2680" spans="1:6" hidden="1" x14ac:dyDescent="0.25">
      <c r="A2680" t="s">
        <v>1203</v>
      </c>
      <c r="B2680" t="s">
        <v>1204</v>
      </c>
      <c r="C2680" t="s">
        <v>1065</v>
      </c>
      <c r="D2680" t="s">
        <v>988</v>
      </c>
      <c r="E2680" s="49">
        <v>1043.3571428571429</v>
      </c>
      <c r="F2680" t="str">
        <f>IFERROR(INDEX(corres_pbs_variables!$A$1:$B$100,MATCH(tab_pbs[[#This Row],[libelle_produit]],corres_pbs_variables!$B$1:$B$100,0),1),"")</f>
        <v>sau_cop</v>
      </c>
    </row>
    <row r="2681" spans="1:6" hidden="1" x14ac:dyDescent="0.25">
      <c r="A2681" t="s">
        <v>1203</v>
      </c>
      <c r="B2681" t="s">
        <v>1204</v>
      </c>
      <c r="C2681" t="s">
        <v>1065</v>
      </c>
      <c r="D2681" t="s">
        <v>989</v>
      </c>
      <c r="E2681" s="49">
        <v>911.71428571428567</v>
      </c>
      <c r="F2681" t="str">
        <f>IFERROR(INDEX(corres_pbs_variables!$A$1:$B$100,MATCH(tab_pbs[[#This Row],[libelle_produit]],corres_pbs_variables!$B$1:$B$100,0),1),"")</f>
        <v>sau_cop</v>
      </c>
    </row>
    <row r="2682" spans="1:6" hidden="1" x14ac:dyDescent="0.25">
      <c r="A2682" t="s">
        <v>1203</v>
      </c>
      <c r="B2682" t="s">
        <v>1204</v>
      </c>
      <c r="C2682" t="s">
        <v>1065</v>
      </c>
      <c r="D2682" t="s">
        <v>990</v>
      </c>
      <c r="E2682" s="49">
        <v>1153.8571428571429</v>
      </c>
      <c r="F2682" t="str">
        <f>IFERROR(INDEX(corres_pbs_variables!$A$1:$B$100,MATCH(tab_pbs[[#This Row],[libelle_produit]],corres_pbs_variables!$B$1:$B$100,0),1),"")</f>
        <v>sau_cop</v>
      </c>
    </row>
    <row r="2683" spans="1:6" hidden="1" x14ac:dyDescent="0.25">
      <c r="A2683" t="s">
        <v>1203</v>
      </c>
      <c r="B2683" t="s">
        <v>1204</v>
      </c>
      <c r="C2683" t="s">
        <v>1065</v>
      </c>
      <c r="D2683" t="s">
        <v>991</v>
      </c>
      <c r="E2683" s="49">
        <v>918.14285714285711</v>
      </c>
      <c r="F2683" t="str">
        <f>IFERROR(INDEX(corres_pbs_variables!$A$1:$B$100,MATCH(tab_pbs[[#This Row],[libelle_produit]],corres_pbs_variables!$B$1:$B$100,0),1),"")</f>
        <v>sau_cop</v>
      </c>
    </row>
    <row r="2684" spans="1:6" hidden="1" x14ac:dyDescent="0.25">
      <c r="A2684" t="s">
        <v>1203</v>
      </c>
      <c r="B2684" t="s">
        <v>1204</v>
      </c>
      <c r="C2684" t="s">
        <v>1065</v>
      </c>
      <c r="D2684" t="s">
        <v>992</v>
      </c>
      <c r="E2684" s="49">
        <v>1054.5714285714287</v>
      </c>
      <c r="F2684" t="str">
        <f>IFERROR(INDEX(corres_pbs_variables!$A$1:$B$100,MATCH(tab_pbs[[#This Row],[libelle_produit]],corres_pbs_variables!$B$1:$B$100,0),1),"")</f>
        <v>sau_cop</v>
      </c>
    </row>
    <row r="2685" spans="1:6" hidden="1" x14ac:dyDescent="0.25">
      <c r="A2685" t="s">
        <v>1203</v>
      </c>
      <c r="B2685" t="s">
        <v>1204</v>
      </c>
      <c r="C2685" t="s">
        <v>1065</v>
      </c>
      <c r="D2685" t="s">
        <v>993</v>
      </c>
      <c r="E2685" s="49">
        <v>924.71428571428567</v>
      </c>
      <c r="F2685" t="str">
        <f>IFERROR(INDEX(corres_pbs_variables!$A$1:$B$100,MATCH(tab_pbs[[#This Row],[libelle_produit]],corres_pbs_variables!$B$1:$B$100,0),1),"")</f>
        <v>sau_cop</v>
      </c>
    </row>
    <row r="2686" spans="1:6" hidden="1" x14ac:dyDescent="0.25">
      <c r="A2686" t="s">
        <v>1203</v>
      </c>
      <c r="B2686" t="s">
        <v>1204</v>
      </c>
      <c r="C2686" t="s">
        <v>1065</v>
      </c>
      <c r="D2686" t="s">
        <v>994</v>
      </c>
      <c r="E2686" s="49">
        <v>1025</v>
      </c>
      <c r="F2686" t="str">
        <f>IFERROR(INDEX(corres_pbs_variables!$A$1:$B$100,MATCH(tab_pbs[[#This Row],[libelle_produit]],corres_pbs_variables!$B$1:$B$100,0),1),"")</f>
        <v>sau_cop</v>
      </c>
    </row>
    <row r="2687" spans="1:6" hidden="1" x14ac:dyDescent="0.25">
      <c r="A2687" t="s">
        <v>1203</v>
      </c>
      <c r="B2687" t="s">
        <v>1204</v>
      </c>
      <c r="C2687" t="s">
        <v>1065</v>
      </c>
      <c r="D2687" t="s">
        <v>995</v>
      </c>
      <c r="E2687" s="49">
        <v>995.07142857142856</v>
      </c>
      <c r="F2687" t="str">
        <f>IFERROR(INDEX(corres_pbs_variables!$A$1:$B$100,MATCH(tab_pbs[[#This Row],[libelle_produit]],corres_pbs_variables!$B$1:$B$100,0),1),"")</f>
        <v>sau_cop</v>
      </c>
    </row>
    <row r="2688" spans="1:6" hidden="1" x14ac:dyDescent="0.25">
      <c r="A2688" t="s">
        <v>1203</v>
      </c>
      <c r="B2688" t="s">
        <v>1204</v>
      </c>
      <c r="C2688" t="s">
        <v>1065</v>
      </c>
      <c r="D2688" t="s">
        <v>996</v>
      </c>
      <c r="E2688" s="49">
        <v>943.42857142857144</v>
      </c>
      <c r="F2688" t="str">
        <f>IFERROR(INDEX(corres_pbs_variables!$A$1:$B$100,MATCH(tab_pbs[[#This Row],[libelle_produit]],corres_pbs_variables!$B$1:$B$100,0),1),"")</f>
        <v>sau_cop</v>
      </c>
    </row>
    <row r="2689" spans="1:6" hidden="1" x14ac:dyDescent="0.25">
      <c r="A2689" t="s">
        <v>1203</v>
      </c>
      <c r="B2689" t="s">
        <v>1204</v>
      </c>
      <c r="C2689" t="s">
        <v>1065</v>
      </c>
      <c r="D2689" t="s">
        <v>997</v>
      </c>
      <c r="E2689" s="49">
        <v>942.85714285714289</v>
      </c>
      <c r="F2689" t="str">
        <f>IFERROR(INDEX(corres_pbs_variables!$A$1:$B$100,MATCH(tab_pbs[[#This Row],[libelle_produit]],corres_pbs_variables!$B$1:$B$100,0),1),"")</f>
        <v>sau_cop</v>
      </c>
    </row>
    <row r="2690" spans="1:6" hidden="1" x14ac:dyDescent="0.25">
      <c r="A2690" t="s">
        <v>1203</v>
      </c>
      <c r="B2690" t="s">
        <v>1204</v>
      </c>
      <c r="C2690" t="s">
        <v>1065</v>
      </c>
      <c r="D2690" t="s">
        <v>998</v>
      </c>
      <c r="E2690" s="49">
        <v>864.42857142857144</v>
      </c>
      <c r="F2690" t="str">
        <f>IFERROR(INDEX(corres_pbs_variables!$A$1:$B$100,MATCH(tab_pbs[[#This Row],[libelle_produit]],corres_pbs_variables!$B$1:$B$100,0),1),"")</f>
        <v>sau_cop</v>
      </c>
    </row>
    <row r="2691" spans="1:6" hidden="1" x14ac:dyDescent="0.25">
      <c r="A2691" t="s">
        <v>1203</v>
      </c>
      <c r="B2691" t="s">
        <v>1204</v>
      </c>
      <c r="C2691" t="s">
        <v>1065</v>
      </c>
      <c r="D2691" t="s">
        <v>999</v>
      </c>
      <c r="E2691" s="49">
        <v>836.35714285714289</v>
      </c>
      <c r="F2691" t="str">
        <f>IFERROR(INDEX(corres_pbs_variables!$A$1:$B$100,MATCH(tab_pbs[[#This Row],[libelle_produit]],corres_pbs_variables!$B$1:$B$100,0),1),"")</f>
        <v>sau_cop</v>
      </c>
    </row>
    <row r="2692" spans="1:6" hidden="1" x14ac:dyDescent="0.25">
      <c r="A2692" t="s">
        <v>1203</v>
      </c>
      <c r="B2692" t="s">
        <v>1204</v>
      </c>
      <c r="C2692" t="s">
        <v>1065</v>
      </c>
      <c r="D2692" t="s">
        <v>1000</v>
      </c>
      <c r="E2692" s="49">
        <v>985.14285714285711</v>
      </c>
      <c r="F2692" t="str">
        <f>IFERROR(INDEX(corres_pbs_variables!$A$1:$B$100,MATCH(tab_pbs[[#This Row],[libelle_produit]],corres_pbs_variables!$B$1:$B$100,0),1),"")</f>
        <v>sau_cop</v>
      </c>
    </row>
    <row r="2693" spans="1:6" hidden="1" x14ac:dyDescent="0.25">
      <c r="A2693" t="s">
        <v>1203</v>
      </c>
      <c r="B2693" t="s">
        <v>1204</v>
      </c>
      <c r="C2693" t="s">
        <v>1065</v>
      </c>
      <c r="D2693" t="s">
        <v>20</v>
      </c>
      <c r="E2693" s="49">
        <v>893.14285714285711</v>
      </c>
      <c r="F2693" t="str">
        <f>IFERROR(INDEX(corres_pbs_variables!$A$1:$B$100,MATCH(tab_pbs[[#This Row],[libelle_produit]],corres_pbs_variables!$B$1:$B$100,0),1),"")</f>
        <v>sau_cop</v>
      </c>
    </row>
    <row r="2694" spans="1:6" hidden="1" x14ac:dyDescent="0.25">
      <c r="A2694" t="s">
        <v>1203</v>
      </c>
      <c r="B2694" t="s">
        <v>1204</v>
      </c>
      <c r="C2694" t="s">
        <v>1065</v>
      </c>
      <c r="D2694" t="s">
        <v>1001</v>
      </c>
      <c r="E2694" s="49">
        <v>780.71428571428567</v>
      </c>
      <c r="F2694" t="str">
        <f>IFERROR(INDEX(corres_pbs_variables!$A$1:$B$100,MATCH(tab_pbs[[#This Row],[libelle_produit]],corres_pbs_variables!$B$1:$B$100,0),1),"")</f>
        <v>sau_cop</v>
      </c>
    </row>
    <row r="2695" spans="1:6" hidden="1" x14ac:dyDescent="0.25">
      <c r="A2695" t="s">
        <v>1203</v>
      </c>
      <c r="B2695" t="s">
        <v>1204</v>
      </c>
      <c r="C2695" t="s">
        <v>1065</v>
      </c>
      <c r="D2695" t="s">
        <v>1002</v>
      </c>
      <c r="E2695" s="49">
        <v>762.42857142857144</v>
      </c>
      <c r="F2695" t="str">
        <f>IFERROR(INDEX(corres_pbs_variables!$A$1:$B$100,MATCH(tab_pbs[[#This Row],[libelle_produit]],corres_pbs_variables!$B$1:$B$100,0),1),"")</f>
        <v>sau_cop</v>
      </c>
    </row>
    <row r="2696" spans="1:6" hidden="1" x14ac:dyDescent="0.25">
      <c r="A2696" t="s">
        <v>1203</v>
      </c>
      <c r="B2696" t="s">
        <v>1204</v>
      </c>
      <c r="C2696" t="s">
        <v>1065</v>
      </c>
      <c r="D2696" t="s">
        <v>1003</v>
      </c>
      <c r="E2696" s="49">
        <v>741.42857142857144</v>
      </c>
      <c r="F2696" t="str">
        <f>IFERROR(INDEX(corres_pbs_variables!$A$1:$B$100,MATCH(tab_pbs[[#This Row],[libelle_produit]],corres_pbs_variables!$B$1:$B$100,0),1),"")</f>
        <v>sau_cop</v>
      </c>
    </row>
    <row r="2697" spans="1:6" hidden="1" x14ac:dyDescent="0.25">
      <c r="A2697" t="s">
        <v>1203</v>
      </c>
      <c r="B2697" t="s">
        <v>1204</v>
      </c>
      <c r="C2697" t="s">
        <v>1065</v>
      </c>
      <c r="D2697" t="s">
        <v>1004</v>
      </c>
      <c r="E2697" s="49">
        <v>517.57142857142856</v>
      </c>
      <c r="F2697" t="str">
        <f>IFERROR(INDEX(corres_pbs_variables!$A$1:$B$100,MATCH(tab_pbs[[#This Row],[libelle_produit]],corres_pbs_variables!$B$1:$B$100,0),1),"")</f>
        <v>sau_cop</v>
      </c>
    </row>
    <row r="2698" spans="1:6" hidden="1" x14ac:dyDescent="0.25">
      <c r="A2698" t="s">
        <v>1203</v>
      </c>
      <c r="B2698" t="s">
        <v>1204</v>
      </c>
      <c r="C2698" t="s">
        <v>1065</v>
      </c>
      <c r="D2698" t="s">
        <v>1005</v>
      </c>
      <c r="E2698" s="49">
        <v>517.57142857142856</v>
      </c>
      <c r="F2698" t="str">
        <f>IFERROR(INDEX(corres_pbs_variables!$A$1:$B$100,MATCH(tab_pbs[[#This Row],[libelle_produit]],corres_pbs_variables!$B$1:$B$100,0),1),"")</f>
        <v>sau_cop</v>
      </c>
    </row>
    <row r="2699" spans="1:6" hidden="1" x14ac:dyDescent="0.25">
      <c r="A2699" t="s">
        <v>1203</v>
      </c>
      <c r="B2699" t="s">
        <v>1204</v>
      </c>
      <c r="C2699" t="s">
        <v>1065</v>
      </c>
      <c r="D2699" t="s">
        <v>1006</v>
      </c>
      <c r="E2699" s="49">
        <v>517.57142857142856</v>
      </c>
      <c r="F2699" t="str">
        <f>IFERROR(INDEX(corres_pbs_variables!$A$1:$B$100,MATCH(tab_pbs[[#This Row],[libelle_produit]],corres_pbs_variables!$B$1:$B$100,0),1),"")</f>
        <v>sau_cop</v>
      </c>
    </row>
    <row r="2700" spans="1:6" hidden="1" x14ac:dyDescent="0.25">
      <c r="A2700" t="s">
        <v>1203</v>
      </c>
      <c r="B2700" t="s">
        <v>1204</v>
      </c>
      <c r="C2700" t="s">
        <v>1065</v>
      </c>
      <c r="D2700" t="s">
        <v>1007</v>
      </c>
      <c r="E2700" s="49">
        <v>496.85714285714283</v>
      </c>
      <c r="F2700" t="str">
        <f>IFERROR(INDEX(corres_pbs_variables!$A$1:$B$100,MATCH(tab_pbs[[#This Row],[libelle_produit]],corres_pbs_variables!$B$1:$B$100,0),1),"")</f>
        <v>sau_cop</v>
      </c>
    </row>
    <row r="2701" spans="1:6" hidden="1" x14ac:dyDescent="0.25">
      <c r="A2701" t="s">
        <v>1203</v>
      </c>
      <c r="B2701" t="s">
        <v>1204</v>
      </c>
      <c r="C2701" t="s">
        <v>1065</v>
      </c>
      <c r="D2701" t="s">
        <v>1008</v>
      </c>
      <c r="E2701" s="49">
        <v>517.57142857142856</v>
      </c>
      <c r="F2701" t="str">
        <f>IFERROR(INDEX(corres_pbs_variables!$A$1:$B$100,MATCH(tab_pbs[[#This Row],[libelle_produit]],corres_pbs_variables!$B$1:$B$100,0),1),"")</f>
        <v>sau_cop</v>
      </c>
    </row>
    <row r="2702" spans="1:6" hidden="1" x14ac:dyDescent="0.25">
      <c r="A2702" t="s">
        <v>1205</v>
      </c>
      <c r="B2702" t="s">
        <v>1206</v>
      </c>
      <c r="C2702" t="s">
        <v>1065</v>
      </c>
      <c r="D2702" t="s">
        <v>983</v>
      </c>
      <c r="E2702">
        <v>14200</v>
      </c>
      <c r="F2702" t="str">
        <f>IFERROR(INDEX(corres_pbs_variables!$A$1:$B$100,MATCH(tab_pbs[[#This Row],[libelle_produit]],corres_pbs_variables!$B$1:$B$100,0),1),"")</f>
        <v>sau_biomasse</v>
      </c>
    </row>
    <row r="2703" spans="1:6" hidden="1" x14ac:dyDescent="0.25">
      <c r="A2703" t="s">
        <v>1205</v>
      </c>
      <c r="B2703" t="s">
        <v>1206</v>
      </c>
      <c r="C2703" t="s">
        <v>1065</v>
      </c>
      <c r="D2703" t="s">
        <v>984</v>
      </c>
      <c r="E2703">
        <v>14200</v>
      </c>
      <c r="F2703" t="str">
        <f>IFERROR(INDEX(corres_pbs_variables!$A$1:$B$100,MATCH(tab_pbs[[#This Row],[libelle_produit]],corres_pbs_variables!$B$1:$B$100,0),1),"")</f>
        <v>sau_biomasse</v>
      </c>
    </row>
    <row r="2704" spans="1:6" hidden="1" x14ac:dyDescent="0.25">
      <c r="A2704" t="s">
        <v>1205</v>
      </c>
      <c r="B2704" t="s">
        <v>1206</v>
      </c>
      <c r="C2704" t="s">
        <v>1065</v>
      </c>
      <c r="D2704" t="s">
        <v>985</v>
      </c>
      <c r="E2704">
        <v>14200</v>
      </c>
      <c r="F2704" t="str">
        <f>IFERROR(INDEX(corres_pbs_variables!$A$1:$B$100,MATCH(tab_pbs[[#This Row],[libelle_produit]],corres_pbs_variables!$B$1:$B$100,0),1),"")</f>
        <v>sau_biomasse</v>
      </c>
    </row>
    <row r="2705" spans="1:6" hidden="1" x14ac:dyDescent="0.25">
      <c r="A2705" t="s">
        <v>1205</v>
      </c>
      <c r="B2705" t="s">
        <v>1206</v>
      </c>
      <c r="C2705" t="s">
        <v>1065</v>
      </c>
      <c r="D2705" t="s">
        <v>986</v>
      </c>
      <c r="E2705">
        <v>14200</v>
      </c>
      <c r="F2705" t="str">
        <f>IFERROR(INDEX(corres_pbs_variables!$A$1:$B$100,MATCH(tab_pbs[[#This Row],[libelle_produit]],corres_pbs_variables!$B$1:$B$100,0),1),"")</f>
        <v>sau_biomasse</v>
      </c>
    </row>
    <row r="2706" spans="1:6" hidden="1" x14ac:dyDescent="0.25">
      <c r="A2706" t="s">
        <v>1205</v>
      </c>
      <c r="B2706" t="s">
        <v>1206</v>
      </c>
      <c r="C2706" t="s">
        <v>1065</v>
      </c>
      <c r="D2706" t="s">
        <v>987</v>
      </c>
      <c r="E2706">
        <v>14200</v>
      </c>
      <c r="F2706" t="str">
        <f>IFERROR(INDEX(corres_pbs_variables!$A$1:$B$100,MATCH(tab_pbs[[#This Row],[libelle_produit]],corres_pbs_variables!$B$1:$B$100,0),1),"")</f>
        <v>sau_biomasse</v>
      </c>
    </row>
    <row r="2707" spans="1:6" hidden="1" x14ac:dyDescent="0.25">
      <c r="A2707" t="s">
        <v>1205</v>
      </c>
      <c r="B2707" t="s">
        <v>1206</v>
      </c>
      <c r="C2707" t="s">
        <v>1065</v>
      </c>
      <c r="D2707" t="s">
        <v>988</v>
      </c>
      <c r="E2707">
        <v>14200</v>
      </c>
      <c r="F2707" t="str">
        <f>IFERROR(INDEX(corres_pbs_variables!$A$1:$B$100,MATCH(tab_pbs[[#This Row],[libelle_produit]],corres_pbs_variables!$B$1:$B$100,0),1),"")</f>
        <v>sau_biomasse</v>
      </c>
    </row>
    <row r="2708" spans="1:6" hidden="1" x14ac:dyDescent="0.25">
      <c r="A2708" t="s">
        <v>1205</v>
      </c>
      <c r="B2708" t="s">
        <v>1206</v>
      </c>
      <c r="C2708" t="s">
        <v>1065</v>
      </c>
      <c r="D2708" t="s">
        <v>989</v>
      </c>
      <c r="E2708">
        <v>14200</v>
      </c>
      <c r="F2708" t="str">
        <f>IFERROR(INDEX(corres_pbs_variables!$A$1:$B$100,MATCH(tab_pbs[[#This Row],[libelle_produit]],corres_pbs_variables!$B$1:$B$100,0),1),"")</f>
        <v>sau_biomasse</v>
      </c>
    </row>
    <row r="2709" spans="1:6" hidden="1" x14ac:dyDescent="0.25">
      <c r="A2709" t="s">
        <v>1205</v>
      </c>
      <c r="B2709" t="s">
        <v>1206</v>
      </c>
      <c r="C2709" t="s">
        <v>1065</v>
      </c>
      <c r="D2709" t="s">
        <v>990</v>
      </c>
      <c r="E2709">
        <v>14200</v>
      </c>
      <c r="F2709" t="str">
        <f>IFERROR(INDEX(corres_pbs_variables!$A$1:$B$100,MATCH(tab_pbs[[#This Row],[libelle_produit]],corres_pbs_variables!$B$1:$B$100,0),1),"")</f>
        <v>sau_biomasse</v>
      </c>
    </row>
    <row r="2710" spans="1:6" hidden="1" x14ac:dyDescent="0.25">
      <c r="A2710" t="s">
        <v>1205</v>
      </c>
      <c r="B2710" t="s">
        <v>1206</v>
      </c>
      <c r="C2710" t="s">
        <v>1065</v>
      </c>
      <c r="D2710" t="s">
        <v>991</v>
      </c>
      <c r="E2710">
        <v>14200</v>
      </c>
      <c r="F2710" t="str">
        <f>IFERROR(INDEX(corres_pbs_variables!$A$1:$B$100,MATCH(tab_pbs[[#This Row],[libelle_produit]],corres_pbs_variables!$B$1:$B$100,0),1),"")</f>
        <v>sau_biomasse</v>
      </c>
    </row>
    <row r="2711" spans="1:6" hidden="1" x14ac:dyDescent="0.25">
      <c r="A2711" t="s">
        <v>1205</v>
      </c>
      <c r="B2711" t="s">
        <v>1206</v>
      </c>
      <c r="C2711" t="s">
        <v>1065</v>
      </c>
      <c r="D2711" t="s">
        <v>992</v>
      </c>
      <c r="E2711">
        <v>14200</v>
      </c>
      <c r="F2711" t="str">
        <f>IFERROR(INDEX(corres_pbs_variables!$A$1:$B$100,MATCH(tab_pbs[[#This Row],[libelle_produit]],corres_pbs_variables!$B$1:$B$100,0),1),"")</f>
        <v>sau_biomasse</v>
      </c>
    </row>
    <row r="2712" spans="1:6" hidden="1" x14ac:dyDescent="0.25">
      <c r="A2712" t="s">
        <v>1205</v>
      </c>
      <c r="B2712" t="s">
        <v>1206</v>
      </c>
      <c r="C2712" t="s">
        <v>1065</v>
      </c>
      <c r="D2712" t="s">
        <v>993</v>
      </c>
      <c r="E2712">
        <v>14200</v>
      </c>
      <c r="F2712" t="str">
        <f>IFERROR(INDEX(corres_pbs_variables!$A$1:$B$100,MATCH(tab_pbs[[#This Row],[libelle_produit]],corres_pbs_variables!$B$1:$B$100,0),1),"")</f>
        <v>sau_biomasse</v>
      </c>
    </row>
    <row r="2713" spans="1:6" hidden="1" x14ac:dyDescent="0.25">
      <c r="A2713" t="s">
        <v>1205</v>
      </c>
      <c r="B2713" t="s">
        <v>1206</v>
      </c>
      <c r="C2713" t="s">
        <v>1065</v>
      </c>
      <c r="D2713" t="s">
        <v>994</v>
      </c>
      <c r="E2713">
        <v>14200</v>
      </c>
      <c r="F2713" t="str">
        <f>IFERROR(INDEX(corres_pbs_variables!$A$1:$B$100,MATCH(tab_pbs[[#This Row],[libelle_produit]],corres_pbs_variables!$B$1:$B$100,0),1),"")</f>
        <v>sau_biomasse</v>
      </c>
    </row>
    <row r="2714" spans="1:6" hidden="1" x14ac:dyDescent="0.25">
      <c r="A2714" t="s">
        <v>1205</v>
      </c>
      <c r="B2714" t="s">
        <v>1206</v>
      </c>
      <c r="C2714" t="s">
        <v>1065</v>
      </c>
      <c r="D2714" t="s">
        <v>995</v>
      </c>
      <c r="E2714">
        <v>14200</v>
      </c>
      <c r="F2714" t="str">
        <f>IFERROR(INDEX(corres_pbs_variables!$A$1:$B$100,MATCH(tab_pbs[[#This Row],[libelle_produit]],corres_pbs_variables!$B$1:$B$100,0),1),"")</f>
        <v>sau_biomasse</v>
      </c>
    </row>
    <row r="2715" spans="1:6" hidden="1" x14ac:dyDescent="0.25">
      <c r="A2715" t="s">
        <v>1205</v>
      </c>
      <c r="B2715" t="s">
        <v>1206</v>
      </c>
      <c r="C2715" t="s">
        <v>1065</v>
      </c>
      <c r="D2715" t="s">
        <v>996</v>
      </c>
      <c r="E2715">
        <v>14200</v>
      </c>
      <c r="F2715" t="str">
        <f>IFERROR(INDEX(corres_pbs_variables!$A$1:$B$100,MATCH(tab_pbs[[#This Row],[libelle_produit]],corres_pbs_variables!$B$1:$B$100,0),1),"")</f>
        <v>sau_biomasse</v>
      </c>
    </row>
    <row r="2716" spans="1:6" hidden="1" x14ac:dyDescent="0.25">
      <c r="A2716" t="s">
        <v>1205</v>
      </c>
      <c r="B2716" t="s">
        <v>1206</v>
      </c>
      <c r="C2716" t="s">
        <v>1065</v>
      </c>
      <c r="D2716" t="s">
        <v>997</v>
      </c>
      <c r="E2716">
        <v>14200</v>
      </c>
      <c r="F2716" t="str">
        <f>IFERROR(INDEX(corres_pbs_variables!$A$1:$B$100,MATCH(tab_pbs[[#This Row],[libelle_produit]],corres_pbs_variables!$B$1:$B$100,0),1),"")</f>
        <v>sau_biomasse</v>
      </c>
    </row>
    <row r="2717" spans="1:6" hidden="1" x14ac:dyDescent="0.25">
      <c r="A2717" t="s">
        <v>1205</v>
      </c>
      <c r="B2717" t="s">
        <v>1206</v>
      </c>
      <c r="C2717" t="s">
        <v>1065</v>
      </c>
      <c r="D2717" t="s">
        <v>998</v>
      </c>
      <c r="E2717">
        <v>14200</v>
      </c>
      <c r="F2717" t="str">
        <f>IFERROR(INDEX(corres_pbs_variables!$A$1:$B$100,MATCH(tab_pbs[[#This Row],[libelle_produit]],corres_pbs_variables!$B$1:$B$100,0),1),"")</f>
        <v>sau_biomasse</v>
      </c>
    </row>
    <row r="2718" spans="1:6" hidden="1" x14ac:dyDescent="0.25">
      <c r="A2718" t="s">
        <v>1205</v>
      </c>
      <c r="B2718" t="s">
        <v>1206</v>
      </c>
      <c r="C2718" t="s">
        <v>1065</v>
      </c>
      <c r="D2718" t="s">
        <v>999</v>
      </c>
      <c r="E2718">
        <v>14200</v>
      </c>
      <c r="F2718" t="str">
        <f>IFERROR(INDEX(corres_pbs_variables!$A$1:$B$100,MATCH(tab_pbs[[#This Row],[libelle_produit]],corres_pbs_variables!$B$1:$B$100,0),1),"")</f>
        <v>sau_biomasse</v>
      </c>
    </row>
    <row r="2719" spans="1:6" hidden="1" x14ac:dyDescent="0.25">
      <c r="A2719" t="s">
        <v>1205</v>
      </c>
      <c r="B2719" t="s">
        <v>1206</v>
      </c>
      <c r="C2719" t="s">
        <v>1065</v>
      </c>
      <c r="D2719" t="s">
        <v>1000</v>
      </c>
      <c r="E2719">
        <v>14200</v>
      </c>
      <c r="F2719" t="str">
        <f>IFERROR(INDEX(corres_pbs_variables!$A$1:$B$100,MATCH(tab_pbs[[#This Row],[libelle_produit]],corres_pbs_variables!$B$1:$B$100,0),1),"")</f>
        <v>sau_biomasse</v>
      </c>
    </row>
    <row r="2720" spans="1:6" hidden="1" x14ac:dyDescent="0.25">
      <c r="A2720" t="s">
        <v>1205</v>
      </c>
      <c r="B2720" t="s">
        <v>1206</v>
      </c>
      <c r="C2720" t="s">
        <v>1065</v>
      </c>
      <c r="D2720" t="s">
        <v>20</v>
      </c>
      <c r="E2720">
        <v>14200</v>
      </c>
      <c r="F2720" t="str">
        <f>IFERROR(INDEX(corres_pbs_variables!$A$1:$B$100,MATCH(tab_pbs[[#This Row],[libelle_produit]],corres_pbs_variables!$B$1:$B$100,0),1),"")</f>
        <v>sau_biomasse</v>
      </c>
    </row>
    <row r="2721" spans="1:6" hidden="1" x14ac:dyDescent="0.25">
      <c r="A2721" t="s">
        <v>1205</v>
      </c>
      <c r="B2721" t="s">
        <v>1206</v>
      </c>
      <c r="C2721" t="s">
        <v>1065</v>
      </c>
      <c r="D2721" t="s">
        <v>1001</v>
      </c>
      <c r="E2721">
        <v>14200</v>
      </c>
      <c r="F2721" t="str">
        <f>IFERROR(INDEX(corres_pbs_variables!$A$1:$B$100,MATCH(tab_pbs[[#This Row],[libelle_produit]],corres_pbs_variables!$B$1:$B$100,0),1),"")</f>
        <v>sau_biomasse</v>
      </c>
    </row>
    <row r="2722" spans="1:6" hidden="1" x14ac:dyDescent="0.25">
      <c r="A2722" t="s">
        <v>1205</v>
      </c>
      <c r="B2722" t="s">
        <v>1206</v>
      </c>
      <c r="C2722" t="s">
        <v>1065</v>
      </c>
      <c r="D2722" t="s">
        <v>1002</v>
      </c>
      <c r="E2722">
        <v>14200</v>
      </c>
      <c r="F2722" t="str">
        <f>IFERROR(INDEX(corres_pbs_variables!$A$1:$B$100,MATCH(tab_pbs[[#This Row],[libelle_produit]],corres_pbs_variables!$B$1:$B$100,0),1),"")</f>
        <v>sau_biomasse</v>
      </c>
    </row>
    <row r="2723" spans="1:6" hidden="1" x14ac:dyDescent="0.25">
      <c r="A2723" t="s">
        <v>1205</v>
      </c>
      <c r="B2723" t="s">
        <v>1206</v>
      </c>
      <c r="C2723" t="s">
        <v>1065</v>
      </c>
      <c r="D2723" t="s">
        <v>1003</v>
      </c>
      <c r="E2723">
        <v>14200</v>
      </c>
      <c r="F2723" t="str">
        <f>IFERROR(INDEX(corres_pbs_variables!$A$1:$B$100,MATCH(tab_pbs[[#This Row],[libelle_produit]],corres_pbs_variables!$B$1:$B$100,0),1),"")</f>
        <v>sau_biomasse</v>
      </c>
    </row>
    <row r="2724" spans="1:6" hidden="1" x14ac:dyDescent="0.25">
      <c r="A2724" t="s">
        <v>1205</v>
      </c>
      <c r="B2724" t="s">
        <v>1206</v>
      </c>
      <c r="C2724" t="s">
        <v>1065</v>
      </c>
      <c r="D2724" t="s">
        <v>1004</v>
      </c>
      <c r="E2724">
        <v>14200</v>
      </c>
      <c r="F2724" t="str">
        <f>IFERROR(INDEX(corres_pbs_variables!$A$1:$B$100,MATCH(tab_pbs[[#This Row],[libelle_produit]],corres_pbs_variables!$B$1:$B$100,0),1),"")</f>
        <v>sau_biomasse</v>
      </c>
    </row>
    <row r="2725" spans="1:6" hidden="1" x14ac:dyDescent="0.25">
      <c r="A2725" t="s">
        <v>1205</v>
      </c>
      <c r="B2725" t="s">
        <v>1206</v>
      </c>
      <c r="C2725" t="s">
        <v>1065</v>
      </c>
      <c r="D2725" t="s">
        <v>1005</v>
      </c>
      <c r="E2725">
        <v>14200</v>
      </c>
      <c r="F2725" t="str">
        <f>IFERROR(INDEX(corres_pbs_variables!$A$1:$B$100,MATCH(tab_pbs[[#This Row],[libelle_produit]],corres_pbs_variables!$B$1:$B$100,0),1),"")</f>
        <v>sau_biomasse</v>
      </c>
    </row>
    <row r="2726" spans="1:6" hidden="1" x14ac:dyDescent="0.25">
      <c r="A2726" t="s">
        <v>1205</v>
      </c>
      <c r="B2726" t="s">
        <v>1206</v>
      </c>
      <c r="C2726" t="s">
        <v>1065</v>
      </c>
      <c r="D2726" t="s">
        <v>1006</v>
      </c>
      <c r="E2726">
        <v>14200</v>
      </c>
      <c r="F2726" t="str">
        <f>IFERROR(INDEX(corres_pbs_variables!$A$1:$B$100,MATCH(tab_pbs[[#This Row],[libelle_produit]],corres_pbs_variables!$B$1:$B$100,0),1),"")</f>
        <v>sau_biomasse</v>
      </c>
    </row>
    <row r="2727" spans="1:6" hidden="1" x14ac:dyDescent="0.25">
      <c r="A2727" t="s">
        <v>1205</v>
      </c>
      <c r="B2727" t="s">
        <v>1206</v>
      </c>
      <c r="C2727" t="s">
        <v>1065</v>
      </c>
      <c r="D2727" t="s">
        <v>1007</v>
      </c>
      <c r="E2727">
        <v>14200</v>
      </c>
      <c r="F2727" t="str">
        <f>IFERROR(INDEX(corres_pbs_variables!$A$1:$B$100,MATCH(tab_pbs[[#This Row],[libelle_produit]],corres_pbs_variables!$B$1:$B$100,0),1),"")</f>
        <v>sau_biomasse</v>
      </c>
    </row>
    <row r="2728" spans="1:6" hidden="1" x14ac:dyDescent="0.25">
      <c r="A2728" t="s">
        <v>1205</v>
      </c>
      <c r="B2728" t="s">
        <v>1206</v>
      </c>
      <c r="C2728" t="s">
        <v>1065</v>
      </c>
      <c r="D2728" t="s">
        <v>1008</v>
      </c>
      <c r="E2728">
        <v>14200</v>
      </c>
      <c r="F2728" t="str">
        <f>IFERROR(INDEX(corres_pbs_variables!$A$1:$B$100,MATCH(tab_pbs[[#This Row],[libelle_produit]],corres_pbs_variables!$B$1:$B$100,0),1),"")</f>
        <v>sau_biomasse</v>
      </c>
    </row>
    <row r="2729" spans="1:6" hidden="1" x14ac:dyDescent="0.25">
      <c r="A2729" t="s">
        <v>1207</v>
      </c>
      <c r="B2729" t="s">
        <v>1208</v>
      </c>
      <c r="C2729" t="s">
        <v>1065</v>
      </c>
      <c r="D2729" t="s">
        <v>983</v>
      </c>
      <c r="E2729">
        <v>10132</v>
      </c>
      <c r="F2729" t="str">
        <f>IFERROR(INDEX(corres_pbs_variables!$A$1:$B$100,MATCH(tab_pbs[[#This Row],[libelle_produit]],corres_pbs_variables!$B$1:$B$100,0),1),"")</f>
        <v>sau_endive</v>
      </c>
    </row>
    <row r="2730" spans="1:6" hidden="1" x14ac:dyDescent="0.25">
      <c r="A2730" t="s">
        <v>1207</v>
      </c>
      <c r="B2730" t="s">
        <v>1208</v>
      </c>
      <c r="C2730" t="s">
        <v>1065</v>
      </c>
      <c r="D2730" t="s">
        <v>984</v>
      </c>
      <c r="E2730">
        <v>7710</v>
      </c>
      <c r="F2730" t="str">
        <f>IFERROR(INDEX(corres_pbs_variables!$A$1:$B$100,MATCH(tab_pbs[[#This Row],[libelle_produit]],corres_pbs_variables!$B$1:$B$100,0),1),"")</f>
        <v>sau_endive</v>
      </c>
    </row>
    <row r="2731" spans="1:6" hidden="1" x14ac:dyDescent="0.25">
      <c r="A2731" t="s">
        <v>1207</v>
      </c>
      <c r="B2731" t="s">
        <v>1208</v>
      </c>
      <c r="C2731" t="s">
        <v>1065</v>
      </c>
      <c r="D2731" t="s">
        <v>985</v>
      </c>
      <c r="E2731">
        <v>6028</v>
      </c>
      <c r="F2731" t="str">
        <f>IFERROR(INDEX(corres_pbs_variables!$A$1:$B$100,MATCH(tab_pbs[[#This Row],[libelle_produit]],corres_pbs_variables!$B$1:$B$100,0),1),"")</f>
        <v>sau_endive</v>
      </c>
    </row>
    <row r="2732" spans="1:6" hidden="1" x14ac:dyDescent="0.25">
      <c r="A2732" t="s">
        <v>1207</v>
      </c>
      <c r="B2732" t="s">
        <v>1208</v>
      </c>
      <c r="C2732" t="s">
        <v>1065</v>
      </c>
      <c r="D2732" t="s">
        <v>986</v>
      </c>
      <c r="E2732">
        <v>9005</v>
      </c>
      <c r="F2732" t="str">
        <f>IFERROR(INDEX(corres_pbs_variables!$A$1:$B$100,MATCH(tab_pbs[[#This Row],[libelle_produit]],corres_pbs_variables!$B$1:$B$100,0),1),"")</f>
        <v>sau_endive</v>
      </c>
    </row>
    <row r="2733" spans="1:6" hidden="1" x14ac:dyDescent="0.25">
      <c r="A2733" t="s">
        <v>1207</v>
      </c>
      <c r="B2733" t="s">
        <v>1208</v>
      </c>
      <c r="C2733" t="s">
        <v>1065</v>
      </c>
      <c r="D2733" t="s">
        <v>987</v>
      </c>
      <c r="E2733">
        <v>10132</v>
      </c>
      <c r="F2733" t="str">
        <f>IFERROR(INDEX(corres_pbs_variables!$A$1:$B$100,MATCH(tab_pbs[[#This Row],[libelle_produit]],corres_pbs_variables!$B$1:$B$100,0),1),"")</f>
        <v>sau_endive</v>
      </c>
    </row>
    <row r="2734" spans="1:6" hidden="1" x14ac:dyDescent="0.25">
      <c r="A2734" t="s">
        <v>1207</v>
      </c>
      <c r="B2734" t="s">
        <v>1208</v>
      </c>
      <c r="C2734" t="s">
        <v>1065</v>
      </c>
      <c r="D2734" t="s">
        <v>988</v>
      </c>
      <c r="E2734">
        <v>8653</v>
      </c>
      <c r="F2734" t="str">
        <f>IFERROR(INDEX(corres_pbs_variables!$A$1:$B$100,MATCH(tab_pbs[[#This Row],[libelle_produit]],corres_pbs_variables!$B$1:$B$100,0),1),"")</f>
        <v>sau_endive</v>
      </c>
    </row>
    <row r="2735" spans="1:6" hidden="1" x14ac:dyDescent="0.25">
      <c r="A2735" t="s">
        <v>1207</v>
      </c>
      <c r="B2735" t="s">
        <v>1208</v>
      </c>
      <c r="C2735" t="s">
        <v>1065</v>
      </c>
      <c r="D2735" t="s">
        <v>989</v>
      </c>
      <c r="E2735">
        <v>10294</v>
      </c>
      <c r="F2735" t="str">
        <f>IFERROR(INDEX(corres_pbs_variables!$A$1:$B$100,MATCH(tab_pbs[[#This Row],[libelle_produit]],corres_pbs_variables!$B$1:$B$100,0),1),"")</f>
        <v>sau_endive</v>
      </c>
    </row>
    <row r="2736" spans="1:6" hidden="1" x14ac:dyDescent="0.25">
      <c r="A2736" t="s">
        <v>1207</v>
      </c>
      <c r="B2736" t="s">
        <v>1208</v>
      </c>
      <c r="C2736" t="s">
        <v>1065</v>
      </c>
      <c r="D2736" t="s">
        <v>990</v>
      </c>
      <c r="E2736">
        <v>7092</v>
      </c>
      <c r="F2736" t="str">
        <f>IFERROR(INDEX(corres_pbs_variables!$A$1:$B$100,MATCH(tab_pbs[[#This Row],[libelle_produit]],corres_pbs_variables!$B$1:$B$100,0),1),"")</f>
        <v>sau_endive</v>
      </c>
    </row>
    <row r="2737" spans="1:6" hidden="1" x14ac:dyDescent="0.25">
      <c r="A2737" t="s">
        <v>1207</v>
      </c>
      <c r="B2737" t="s">
        <v>1208</v>
      </c>
      <c r="C2737" t="s">
        <v>1065</v>
      </c>
      <c r="D2737" t="s">
        <v>991</v>
      </c>
      <c r="E2737">
        <v>6503</v>
      </c>
      <c r="F2737" t="str">
        <f>IFERROR(INDEX(corres_pbs_variables!$A$1:$B$100,MATCH(tab_pbs[[#This Row],[libelle_produit]],corres_pbs_variables!$B$1:$B$100,0),1),"")</f>
        <v>sau_endive</v>
      </c>
    </row>
    <row r="2738" spans="1:6" hidden="1" x14ac:dyDescent="0.25">
      <c r="A2738" t="s">
        <v>1207</v>
      </c>
      <c r="B2738" t="s">
        <v>1208</v>
      </c>
      <c r="C2738" t="s">
        <v>1065</v>
      </c>
      <c r="D2738" t="s">
        <v>992</v>
      </c>
      <c r="E2738">
        <v>12700</v>
      </c>
      <c r="F2738" t="str">
        <f>IFERROR(INDEX(corres_pbs_variables!$A$1:$B$100,MATCH(tab_pbs[[#This Row],[libelle_produit]],corres_pbs_variables!$B$1:$B$100,0),1),"")</f>
        <v>sau_endive</v>
      </c>
    </row>
    <row r="2739" spans="1:6" hidden="1" x14ac:dyDescent="0.25">
      <c r="A2739" t="s">
        <v>1207</v>
      </c>
      <c r="B2739" t="s">
        <v>1208</v>
      </c>
      <c r="C2739" t="s">
        <v>1065</v>
      </c>
      <c r="D2739" t="s">
        <v>993</v>
      </c>
      <c r="E2739">
        <v>8900</v>
      </c>
      <c r="F2739" t="str">
        <f>IFERROR(INDEX(corres_pbs_variables!$A$1:$B$100,MATCH(tab_pbs[[#This Row],[libelle_produit]],corres_pbs_variables!$B$1:$B$100,0),1),"")</f>
        <v>sau_endive</v>
      </c>
    </row>
    <row r="2740" spans="1:6" hidden="1" x14ac:dyDescent="0.25">
      <c r="A2740" t="s">
        <v>1207</v>
      </c>
      <c r="B2740" t="s">
        <v>1208</v>
      </c>
      <c r="C2740" t="s">
        <v>1065</v>
      </c>
      <c r="D2740" t="s">
        <v>994</v>
      </c>
      <c r="E2740">
        <v>11937</v>
      </c>
      <c r="F2740" t="str">
        <f>IFERROR(INDEX(corres_pbs_variables!$A$1:$B$100,MATCH(tab_pbs[[#This Row],[libelle_produit]],corres_pbs_variables!$B$1:$B$100,0),1),"")</f>
        <v>sau_endive</v>
      </c>
    </row>
    <row r="2741" spans="1:6" hidden="1" x14ac:dyDescent="0.25">
      <c r="A2741" t="s">
        <v>1207</v>
      </c>
      <c r="B2741" t="s">
        <v>1208</v>
      </c>
      <c r="C2741" t="s">
        <v>1065</v>
      </c>
      <c r="D2741" t="s">
        <v>995</v>
      </c>
      <c r="E2741">
        <v>9790</v>
      </c>
      <c r="F2741" t="str">
        <f>IFERROR(INDEX(corres_pbs_variables!$A$1:$B$100,MATCH(tab_pbs[[#This Row],[libelle_produit]],corres_pbs_variables!$B$1:$B$100,0),1),"")</f>
        <v>sau_endive</v>
      </c>
    </row>
    <row r="2742" spans="1:6" hidden="1" x14ac:dyDescent="0.25">
      <c r="A2742" t="s">
        <v>1207</v>
      </c>
      <c r="B2742" t="s">
        <v>1208</v>
      </c>
      <c r="C2742" t="s">
        <v>1065</v>
      </c>
      <c r="D2742" t="s">
        <v>996</v>
      </c>
      <c r="E2742">
        <v>9832</v>
      </c>
      <c r="F2742" t="str">
        <f>IFERROR(INDEX(corres_pbs_variables!$A$1:$B$100,MATCH(tab_pbs[[#This Row],[libelle_produit]],corres_pbs_variables!$B$1:$B$100,0),1),"")</f>
        <v>sau_endive</v>
      </c>
    </row>
    <row r="2743" spans="1:6" hidden="1" x14ac:dyDescent="0.25">
      <c r="A2743" t="s">
        <v>1207</v>
      </c>
      <c r="B2743" t="s">
        <v>1208</v>
      </c>
      <c r="C2743" t="s">
        <v>1065</v>
      </c>
      <c r="D2743" t="s">
        <v>997</v>
      </c>
      <c r="E2743">
        <v>15741</v>
      </c>
      <c r="F2743" t="str">
        <f>IFERROR(INDEX(corres_pbs_variables!$A$1:$B$100,MATCH(tab_pbs[[#This Row],[libelle_produit]],corres_pbs_variables!$B$1:$B$100,0),1),"")</f>
        <v>sau_endive</v>
      </c>
    </row>
    <row r="2744" spans="1:6" hidden="1" x14ac:dyDescent="0.25">
      <c r="A2744" t="s">
        <v>1207</v>
      </c>
      <c r="B2744" t="s">
        <v>1208</v>
      </c>
      <c r="C2744" t="s">
        <v>1065</v>
      </c>
      <c r="D2744" t="s">
        <v>998</v>
      </c>
      <c r="E2744">
        <v>12693</v>
      </c>
      <c r="F2744" t="str">
        <f>IFERROR(INDEX(corres_pbs_variables!$A$1:$B$100,MATCH(tab_pbs[[#This Row],[libelle_produit]],corres_pbs_variables!$B$1:$B$100,0),1),"")</f>
        <v>sau_endive</v>
      </c>
    </row>
    <row r="2745" spans="1:6" hidden="1" x14ac:dyDescent="0.25">
      <c r="A2745" t="s">
        <v>1207</v>
      </c>
      <c r="B2745" t="s">
        <v>1208</v>
      </c>
      <c r="C2745" t="s">
        <v>1065</v>
      </c>
      <c r="D2745" t="s">
        <v>999</v>
      </c>
      <c r="E2745">
        <v>9304</v>
      </c>
      <c r="F2745" t="str">
        <f>IFERROR(INDEX(corres_pbs_variables!$A$1:$B$100,MATCH(tab_pbs[[#This Row],[libelle_produit]],corres_pbs_variables!$B$1:$B$100,0),1),"")</f>
        <v>sau_endive</v>
      </c>
    </row>
    <row r="2746" spans="1:6" hidden="1" x14ac:dyDescent="0.25">
      <c r="A2746" t="s">
        <v>1207</v>
      </c>
      <c r="B2746" t="s">
        <v>1208</v>
      </c>
      <c r="C2746" t="s">
        <v>1065</v>
      </c>
      <c r="D2746" t="s">
        <v>1000</v>
      </c>
      <c r="E2746">
        <v>10762</v>
      </c>
      <c r="F2746" t="str">
        <f>IFERROR(INDEX(corres_pbs_variables!$A$1:$B$100,MATCH(tab_pbs[[#This Row],[libelle_produit]],corres_pbs_variables!$B$1:$B$100,0),1),"")</f>
        <v>sau_endive</v>
      </c>
    </row>
    <row r="2747" spans="1:6" hidden="1" x14ac:dyDescent="0.25">
      <c r="A2747" t="s">
        <v>1207</v>
      </c>
      <c r="B2747" t="s">
        <v>1208</v>
      </c>
      <c r="C2747" t="s">
        <v>1065</v>
      </c>
      <c r="D2747" t="s">
        <v>20</v>
      </c>
      <c r="E2747">
        <v>11337</v>
      </c>
      <c r="F2747" t="str">
        <f>IFERROR(INDEX(corres_pbs_variables!$A$1:$B$100,MATCH(tab_pbs[[#This Row],[libelle_produit]],corres_pbs_variables!$B$1:$B$100,0),1),"")</f>
        <v>sau_endive</v>
      </c>
    </row>
    <row r="2748" spans="1:6" hidden="1" x14ac:dyDescent="0.25">
      <c r="A2748" t="s">
        <v>1207</v>
      </c>
      <c r="B2748" t="s">
        <v>1208</v>
      </c>
      <c r="C2748" t="s">
        <v>1065</v>
      </c>
      <c r="D2748" t="s">
        <v>1001</v>
      </c>
      <c r="E2748">
        <v>16143</v>
      </c>
      <c r="F2748" t="str">
        <f>IFERROR(INDEX(corres_pbs_variables!$A$1:$B$100,MATCH(tab_pbs[[#This Row],[libelle_produit]],corres_pbs_variables!$B$1:$B$100,0),1),"")</f>
        <v>sau_endive</v>
      </c>
    </row>
    <row r="2749" spans="1:6" hidden="1" x14ac:dyDescent="0.25">
      <c r="A2749" t="s">
        <v>1207</v>
      </c>
      <c r="B2749" t="s">
        <v>1208</v>
      </c>
      <c r="C2749" t="s">
        <v>1065</v>
      </c>
      <c r="D2749" t="s">
        <v>1002</v>
      </c>
      <c r="E2749">
        <v>16143</v>
      </c>
      <c r="F2749" t="str">
        <f>IFERROR(INDEX(corres_pbs_variables!$A$1:$B$100,MATCH(tab_pbs[[#This Row],[libelle_produit]],corres_pbs_variables!$B$1:$B$100,0),1),"")</f>
        <v>sau_endive</v>
      </c>
    </row>
    <row r="2750" spans="1:6" hidden="1" x14ac:dyDescent="0.25">
      <c r="A2750" t="s">
        <v>1207</v>
      </c>
      <c r="B2750" t="s">
        <v>1208</v>
      </c>
      <c r="C2750" t="s">
        <v>1065</v>
      </c>
      <c r="D2750" t="s">
        <v>1003</v>
      </c>
      <c r="E2750">
        <v>16143</v>
      </c>
      <c r="F2750" t="str">
        <f>IFERROR(INDEX(corres_pbs_variables!$A$1:$B$100,MATCH(tab_pbs[[#This Row],[libelle_produit]],corres_pbs_variables!$B$1:$B$100,0),1),"")</f>
        <v>sau_endive</v>
      </c>
    </row>
    <row r="2751" spans="1:6" hidden="1" x14ac:dyDescent="0.25">
      <c r="A2751" t="s">
        <v>1207</v>
      </c>
      <c r="B2751" t="s">
        <v>1208</v>
      </c>
      <c r="C2751" t="s">
        <v>1065</v>
      </c>
      <c r="D2751" t="s">
        <v>1004</v>
      </c>
      <c r="E2751">
        <v>10528</v>
      </c>
      <c r="F2751" t="str">
        <f>IFERROR(INDEX(corres_pbs_variables!$A$1:$B$100,MATCH(tab_pbs[[#This Row],[libelle_produit]],corres_pbs_variables!$B$1:$B$100,0),1),"")</f>
        <v>sau_endive</v>
      </c>
    </row>
    <row r="2752" spans="1:6" hidden="1" x14ac:dyDescent="0.25">
      <c r="A2752" t="s">
        <v>1207</v>
      </c>
      <c r="B2752" t="s">
        <v>1208</v>
      </c>
      <c r="C2752" t="s">
        <v>1065</v>
      </c>
      <c r="D2752" t="s">
        <v>1005</v>
      </c>
      <c r="E2752">
        <v>5796</v>
      </c>
      <c r="F2752" t="str">
        <f>IFERROR(INDEX(corres_pbs_variables!$A$1:$B$100,MATCH(tab_pbs[[#This Row],[libelle_produit]],corres_pbs_variables!$B$1:$B$100,0),1),"")</f>
        <v>sau_endive</v>
      </c>
    </row>
    <row r="2753" spans="1:6" hidden="1" x14ac:dyDescent="0.25">
      <c r="A2753" t="s">
        <v>1207</v>
      </c>
      <c r="B2753" t="s">
        <v>1208</v>
      </c>
      <c r="C2753" t="s">
        <v>1065</v>
      </c>
      <c r="D2753" t="s">
        <v>1006</v>
      </c>
      <c r="E2753">
        <v>14675</v>
      </c>
      <c r="F2753" t="str">
        <f>IFERROR(INDEX(corres_pbs_variables!$A$1:$B$100,MATCH(tab_pbs[[#This Row],[libelle_produit]],corres_pbs_variables!$B$1:$B$100,0),1),"")</f>
        <v>sau_endive</v>
      </c>
    </row>
    <row r="2754" spans="1:6" hidden="1" x14ac:dyDescent="0.25">
      <c r="A2754" t="s">
        <v>1207</v>
      </c>
      <c r="B2754" t="s">
        <v>1208</v>
      </c>
      <c r="C2754" t="s">
        <v>1065</v>
      </c>
      <c r="D2754" t="s">
        <v>1007</v>
      </c>
      <c r="E2754">
        <v>9643</v>
      </c>
      <c r="F2754" t="str">
        <f>IFERROR(INDEX(corres_pbs_variables!$A$1:$B$100,MATCH(tab_pbs[[#This Row],[libelle_produit]],corres_pbs_variables!$B$1:$B$100,0),1),"")</f>
        <v>sau_endive</v>
      </c>
    </row>
    <row r="2755" spans="1:6" hidden="1" x14ac:dyDescent="0.25">
      <c r="A2755" t="s">
        <v>1207</v>
      </c>
      <c r="B2755" t="s">
        <v>1208</v>
      </c>
      <c r="C2755" t="s">
        <v>1065</v>
      </c>
      <c r="D2755" t="s">
        <v>1008</v>
      </c>
      <c r="E2755">
        <v>8497</v>
      </c>
      <c r="F2755" t="str">
        <f>IFERROR(INDEX(corres_pbs_variables!$A$1:$B$100,MATCH(tab_pbs[[#This Row],[libelle_produit]],corres_pbs_variables!$B$1:$B$100,0),1),"")</f>
        <v>sau_endive</v>
      </c>
    </row>
  </sheetData>
  <phoneticPr fontId="12" type="noConversion"/>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8AC35-04D8-42C6-9591-1A76462E7591}">
  <sheetPr codeName="Feuil11"/>
  <dimension ref="A1:C80"/>
  <sheetViews>
    <sheetView topLeftCell="A49" workbookViewId="0">
      <selection activeCell="B27" sqref="B27"/>
    </sheetView>
  </sheetViews>
  <sheetFormatPr baseColWidth="10" defaultColWidth="11.42578125" defaultRowHeight="15" x14ac:dyDescent="0.25"/>
  <cols>
    <col min="1" max="1" width="38.28515625" bestFit="1" customWidth="1"/>
    <col min="2" max="2" width="90.42578125" bestFit="1" customWidth="1"/>
    <col min="3" max="3" width="67.140625" bestFit="1" customWidth="1"/>
  </cols>
  <sheetData>
    <row r="1" spans="1:3" x14ac:dyDescent="0.25">
      <c r="A1" s="57" t="s">
        <v>21</v>
      </c>
      <c r="B1" s="57" t="s">
        <v>1209</v>
      </c>
      <c r="C1" s="58" t="s">
        <v>1210</v>
      </c>
    </row>
    <row r="2" spans="1:3" x14ac:dyDescent="0.25">
      <c r="A2" s="37" t="s">
        <v>56</v>
      </c>
      <c r="B2" s="1"/>
      <c r="C2" s="53" t="s">
        <v>1211</v>
      </c>
    </row>
    <row r="3" spans="1:3" x14ac:dyDescent="0.25">
      <c r="A3" s="1" t="s">
        <v>122</v>
      </c>
      <c r="B3" s="1" t="s">
        <v>1183</v>
      </c>
      <c r="C3" s="54"/>
    </row>
    <row r="4" spans="1:3" x14ac:dyDescent="0.25">
      <c r="A4" s="37" t="s">
        <v>124</v>
      </c>
      <c r="B4" s="1"/>
      <c r="C4" s="53" t="s">
        <v>1211</v>
      </c>
    </row>
    <row r="5" spans="1:3" x14ac:dyDescent="0.25">
      <c r="A5" s="1" t="s">
        <v>131</v>
      </c>
      <c r="B5" s="1" t="s">
        <v>1177</v>
      </c>
      <c r="C5" s="54"/>
    </row>
    <row r="6" spans="1:3" x14ac:dyDescent="0.25">
      <c r="A6" s="1" t="s">
        <v>362</v>
      </c>
      <c r="B6" s="1" t="s">
        <v>1185</v>
      </c>
      <c r="C6" s="54"/>
    </row>
    <row r="7" spans="1:3" x14ac:dyDescent="0.25">
      <c r="A7" s="1" t="s">
        <v>369</v>
      </c>
      <c r="B7" s="1" t="s">
        <v>1087</v>
      </c>
      <c r="C7" s="54"/>
    </row>
    <row r="8" spans="1:3" x14ac:dyDescent="0.25">
      <c r="A8" s="1" t="s">
        <v>88</v>
      </c>
      <c r="B8" s="1" t="s">
        <v>1195</v>
      </c>
      <c r="C8" s="54"/>
    </row>
    <row r="9" spans="1:3" x14ac:dyDescent="0.25">
      <c r="A9" s="1" t="s">
        <v>90</v>
      </c>
      <c r="B9" s="1" t="s">
        <v>1095</v>
      </c>
      <c r="C9" s="54"/>
    </row>
    <row r="10" spans="1:3" x14ac:dyDescent="0.25">
      <c r="A10" s="1" t="s">
        <v>60</v>
      </c>
      <c r="B10" s="1" t="s">
        <v>1131</v>
      </c>
      <c r="C10" s="54"/>
    </row>
    <row r="11" spans="1:3" x14ac:dyDescent="0.25">
      <c r="A11" s="1" t="s">
        <v>62</v>
      </c>
      <c r="B11" s="1" t="s">
        <v>1127</v>
      </c>
      <c r="C11" s="54"/>
    </row>
    <row r="12" spans="1:3" x14ac:dyDescent="0.25">
      <c r="A12" s="1" t="s">
        <v>64</v>
      </c>
      <c r="B12" s="1" t="s">
        <v>1129</v>
      </c>
      <c r="C12" s="54"/>
    </row>
    <row r="13" spans="1:3" x14ac:dyDescent="0.25">
      <c r="A13" s="38" t="s">
        <v>66</v>
      </c>
      <c r="B13" s="1" t="s">
        <v>1174</v>
      </c>
      <c r="C13" s="54" t="s">
        <v>1212</v>
      </c>
    </row>
    <row r="14" spans="1:3" x14ac:dyDescent="0.25">
      <c r="A14" s="1" t="s">
        <v>68</v>
      </c>
      <c r="B14" s="1" t="s">
        <v>1201</v>
      </c>
      <c r="C14" s="54" t="s">
        <v>1213</v>
      </c>
    </row>
    <row r="15" spans="1:3" x14ac:dyDescent="0.25">
      <c r="A15" s="1" t="s">
        <v>70</v>
      </c>
      <c r="B15" s="1" t="s">
        <v>1160</v>
      </c>
      <c r="C15" s="54"/>
    </row>
    <row r="16" spans="1:3" x14ac:dyDescent="0.25">
      <c r="A16" s="1" t="s">
        <v>115</v>
      </c>
      <c r="B16" s="1" t="s">
        <v>1146</v>
      </c>
      <c r="C16" s="54"/>
    </row>
    <row r="17" spans="1:3" x14ac:dyDescent="0.25">
      <c r="A17" s="1" t="s">
        <v>117</v>
      </c>
      <c r="B17" s="1" t="s">
        <v>1148</v>
      </c>
      <c r="C17" s="54"/>
    </row>
    <row r="18" spans="1:3" x14ac:dyDescent="0.25">
      <c r="A18" s="1" t="s">
        <v>119</v>
      </c>
      <c r="B18" s="1" t="s">
        <v>1144</v>
      </c>
      <c r="C18" s="54"/>
    </row>
    <row r="19" spans="1:3" x14ac:dyDescent="0.25">
      <c r="A19" s="1" t="s">
        <v>75</v>
      </c>
      <c r="B19" s="1" t="s">
        <v>1199</v>
      </c>
      <c r="C19" s="54"/>
    </row>
    <row r="20" spans="1:3" x14ac:dyDescent="0.25">
      <c r="A20" s="48" t="s">
        <v>73</v>
      </c>
      <c r="B20" s="1"/>
      <c r="C20" s="53" t="s">
        <v>1211</v>
      </c>
    </row>
    <row r="21" spans="1:3" ht="60" x14ac:dyDescent="0.25">
      <c r="A21" s="48" t="s">
        <v>93</v>
      </c>
      <c r="B21" s="1" t="s">
        <v>1204</v>
      </c>
      <c r="C21" s="55" t="s">
        <v>1214</v>
      </c>
    </row>
    <row r="22" spans="1:3" x14ac:dyDescent="0.25">
      <c r="A22" s="48" t="s">
        <v>95</v>
      </c>
      <c r="B22" s="1" t="s">
        <v>1125</v>
      </c>
      <c r="C22" s="54"/>
    </row>
    <row r="23" spans="1:3" x14ac:dyDescent="0.25">
      <c r="A23" s="48" t="s">
        <v>99</v>
      </c>
      <c r="B23" s="1" t="s">
        <v>1166</v>
      </c>
      <c r="C23" s="54"/>
    </row>
    <row r="24" spans="1:3" x14ac:dyDescent="0.25">
      <c r="A24" s="48" t="s">
        <v>101</v>
      </c>
      <c r="B24" s="1" t="s">
        <v>1103</v>
      </c>
      <c r="C24" s="54"/>
    </row>
    <row r="25" spans="1:3" x14ac:dyDescent="0.25">
      <c r="A25" s="1" t="s">
        <v>105</v>
      </c>
      <c r="B25" s="1" t="s">
        <v>1133</v>
      </c>
      <c r="C25" s="54"/>
    </row>
    <row r="26" spans="1:3" x14ac:dyDescent="0.25">
      <c r="A26" s="1" t="s">
        <v>109</v>
      </c>
      <c r="B26" s="1" t="s">
        <v>1208</v>
      </c>
      <c r="C26" s="56"/>
    </row>
    <row r="27" spans="1:3" x14ac:dyDescent="0.25">
      <c r="A27" s="48" t="s">
        <v>107</v>
      </c>
      <c r="B27" s="1" t="s">
        <v>1083</v>
      </c>
      <c r="C27" s="54"/>
    </row>
    <row r="28" spans="1:3" x14ac:dyDescent="0.25">
      <c r="A28" s="1" t="s">
        <v>157</v>
      </c>
      <c r="B28" s="1" t="s">
        <v>915</v>
      </c>
      <c r="C28" s="54"/>
    </row>
    <row r="29" spans="1:3" x14ac:dyDescent="0.25">
      <c r="A29" s="1" t="s">
        <v>218</v>
      </c>
      <c r="B29" s="1" t="s">
        <v>1215</v>
      </c>
      <c r="C29" s="54"/>
    </row>
    <row r="30" spans="1:3" x14ac:dyDescent="0.25">
      <c r="A30" s="1" t="s">
        <v>214</v>
      </c>
      <c r="B30" s="1" t="s">
        <v>1215</v>
      </c>
      <c r="C30" s="54"/>
    </row>
    <row r="31" spans="1:3" x14ac:dyDescent="0.25">
      <c r="A31" s="1" t="s">
        <v>187</v>
      </c>
      <c r="B31" s="1" t="s">
        <v>1039</v>
      </c>
      <c r="C31" s="54"/>
    </row>
    <row r="32" spans="1:3" x14ac:dyDescent="0.25">
      <c r="A32" s="37" t="s">
        <v>188</v>
      </c>
      <c r="B32" s="1"/>
      <c r="C32" s="53" t="s">
        <v>1211</v>
      </c>
    </row>
    <row r="33" spans="1:3" x14ac:dyDescent="0.25">
      <c r="A33" s="1" t="s">
        <v>166</v>
      </c>
      <c r="B33" s="1" t="s">
        <v>1010</v>
      </c>
      <c r="C33" s="56" t="s">
        <v>1216</v>
      </c>
    </row>
    <row r="34" spans="1:3" x14ac:dyDescent="0.25">
      <c r="A34" s="1" t="s">
        <v>162</v>
      </c>
      <c r="B34" s="1" t="s">
        <v>1021</v>
      </c>
      <c r="C34" s="56" t="s">
        <v>1216</v>
      </c>
    </row>
    <row r="35" spans="1:3" x14ac:dyDescent="0.25">
      <c r="A35" s="1" t="s">
        <v>191</v>
      </c>
      <c r="B35" s="62" t="s">
        <v>1217</v>
      </c>
      <c r="C35" s="54"/>
    </row>
    <row r="36" spans="1:3" x14ac:dyDescent="0.25">
      <c r="A36" s="1" t="s">
        <v>1218</v>
      </c>
      <c r="B36" s="1"/>
      <c r="C36" s="53" t="s">
        <v>1211</v>
      </c>
    </row>
    <row r="37" spans="1:3" x14ac:dyDescent="0.25">
      <c r="A37" s="48" t="s">
        <v>1219</v>
      </c>
      <c r="B37" s="1"/>
      <c r="C37" s="53" t="s">
        <v>1211</v>
      </c>
    </row>
    <row r="38" spans="1:3" x14ac:dyDescent="0.25">
      <c r="A38" s="48" t="s">
        <v>1220</v>
      </c>
      <c r="B38" s="1"/>
      <c r="C38" s="53" t="s">
        <v>1211</v>
      </c>
    </row>
    <row r="39" spans="1:3" x14ac:dyDescent="0.25">
      <c r="A39" s="1" t="s">
        <v>230</v>
      </c>
      <c r="B39" s="1" t="s">
        <v>1027</v>
      </c>
      <c r="C39" s="54"/>
    </row>
    <row r="40" spans="1:3" x14ac:dyDescent="0.25">
      <c r="A40" s="38" t="s">
        <v>232</v>
      </c>
      <c r="B40" s="38"/>
      <c r="C40" s="53" t="s">
        <v>1221</v>
      </c>
    </row>
    <row r="41" spans="1:3" x14ac:dyDescent="0.25">
      <c r="A41" s="1" t="s">
        <v>235</v>
      </c>
      <c r="B41" s="1" t="s">
        <v>1047</v>
      </c>
      <c r="C41" s="56"/>
    </row>
    <row r="42" spans="1:3" x14ac:dyDescent="0.25">
      <c r="A42" s="1" t="s">
        <v>237</v>
      </c>
      <c r="B42" s="1" t="s">
        <v>1057</v>
      </c>
      <c r="C42" s="56"/>
    </row>
    <row r="43" spans="1:3" x14ac:dyDescent="0.25">
      <c r="A43" s="1" t="s">
        <v>239</v>
      </c>
      <c r="B43" s="1" t="s">
        <v>1043</v>
      </c>
      <c r="C43" s="56"/>
    </row>
    <row r="44" spans="1:3" x14ac:dyDescent="0.25">
      <c r="A44" s="37" t="s">
        <v>241</v>
      </c>
      <c r="B44" s="1"/>
      <c r="C44" s="53" t="s">
        <v>1211</v>
      </c>
    </row>
    <row r="45" spans="1:3" x14ac:dyDescent="0.25">
      <c r="A45" s="1" t="s">
        <v>225</v>
      </c>
      <c r="B45" s="1" t="s">
        <v>1049</v>
      </c>
      <c r="C45" s="56"/>
    </row>
    <row r="46" spans="1:3" x14ac:dyDescent="0.25">
      <c r="A46" s="38" t="s">
        <v>227</v>
      </c>
      <c r="B46" s="38" t="s">
        <v>1051</v>
      </c>
      <c r="C46" s="54" t="s">
        <v>1216</v>
      </c>
    </row>
    <row r="47" spans="1:3" x14ac:dyDescent="0.25">
      <c r="A47" s="1" t="s">
        <v>251</v>
      </c>
      <c r="B47" s="1" t="s">
        <v>1045</v>
      </c>
      <c r="C47" s="54"/>
    </row>
    <row r="48" spans="1:3" x14ac:dyDescent="0.25">
      <c r="A48" s="37" t="s">
        <v>253</v>
      </c>
      <c r="B48" s="1"/>
      <c r="C48" s="53" t="s">
        <v>1211</v>
      </c>
    </row>
    <row r="49" spans="1:3" x14ac:dyDescent="0.25">
      <c r="A49" s="1" t="s">
        <v>1222</v>
      </c>
      <c r="B49" s="1" t="s">
        <v>1045</v>
      </c>
      <c r="C49" s="54"/>
    </row>
    <row r="50" spans="1:3" x14ac:dyDescent="0.25">
      <c r="A50" s="1" t="s">
        <v>205</v>
      </c>
      <c r="B50" s="1" t="s">
        <v>1223</v>
      </c>
      <c r="C50" s="54"/>
    </row>
    <row r="51" spans="1:3" x14ac:dyDescent="0.25">
      <c r="A51" s="48" t="s">
        <v>207</v>
      </c>
      <c r="B51" s="48" t="s">
        <v>1223</v>
      </c>
      <c r="C51" s="54"/>
    </row>
    <row r="52" spans="1:3" x14ac:dyDescent="0.25">
      <c r="A52" s="37" t="s">
        <v>154</v>
      </c>
      <c r="B52" s="38"/>
      <c r="C52" s="54"/>
    </row>
    <row r="53" spans="1:3" x14ac:dyDescent="0.25">
      <c r="A53" s="1" t="s">
        <v>149</v>
      </c>
      <c r="B53" s="1" t="s">
        <v>1061</v>
      </c>
      <c r="C53" s="54"/>
    </row>
    <row r="54" spans="1:3" x14ac:dyDescent="0.25">
      <c r="A54" s="50" t="s">
        <v>244</v>
      </c>
      <c r="B54" s="1" t="s">
        <v>1045</v>
      </c>
      <c r="C54" s="54"/>
    </row>
    <row r="55" spans="1:3" x14ac:dyDescent="0.25">
      <c r="A55" s="50" t="s">
        <v>86</v>
      </c>
      <c r="B55" s="1" t="s">
        <v>1172</v>
      </c>
      <c r="C55" s="54"/>
    </row>
    <row r="56" spans="1:3" x14ac:dyDescent="0.25">
      <c r="A56" s="50" t="s">
        <v>84</v>
      </c>
      <c r="B56" s="1" t="s">
        <v>1097</v>
      </c>
      <c r="C56" s="54"/>
    </row>
    <row r="57" spans="1:3" x14ac:dyDescent="0.25">
      <c r="A57" s="50" t="s">
        <v>82</v>
      </c>
      <c r="B57" s="1" t="s">
        <v>1091</v>
      </c>
      <c r="C57" s="54"/>
    </row>
    <row r="58" spans="1:3" x14ac:dyDescent="0.25">
      <c r="A58" s="50" t="s">
        <v>284</v>
      </c>
      <c r="B58" s="1" t="s">
        <v>1177</v>
      </c>
      <c r="C58" s="54"/>
    </row>
    <row r="59" spans="1:3" x14ac:dyDescent="0.25">
      <c r="A59" s="50" t="s">
        <v>285</v>
      </c>
      <c r="B59" s="1" t="s">
        <v>1177</v>
      </c>
      <c r="C59" s="54"/>
    </row>
    <row r="60" spans="1:3" x14ac:dyDescent="0.25">
      <c r="A60" s="50" t="s">
        <v>136</v>
      </c>
      <c r="B60" s="1" t="s">
        <v>1189</v>
      </c>
      <c r="C60" s="54"/>
    </row>
    <row r="61" spans="1:3" x14ac:dyDescent="0.25">
      <c r="A61" s="50" t="s">
        <v>138</v>
      </c>
      <c r="B61" s="1" t="s">
        <v>1191</v>
      </c>
      <c r="C61" s="54"/>
    </row>
    <row r="62" spans="1:3" x14ac:dyDescent="0.25">
      <c r="A62" s="50" t="s">
        <v>80</v>
      </c>
      <c r="B62" s="1" t="s">
        <v>1089</v>
      </c>
      <c r="C62" s="54"/>
    </row>
    <row r="63" spans="1:3" x14ac:dyDescent="0.25">
      <c r="A63" s="50" t="s">
        <v>77</v>
      </c>
      <c r="B63" s="1" t="s">
        <v>1206</v>
      </c>
      <c r="C63" s="53" t="s">
        <v>1211</v>
      </c>
    </row>
    <row r="64" spans="1:3" x14ac:dyDescent="0.25">
      <c r="A64" s="50" t="s">
        <v>97</v>
      </c>
      <c r="B64" s="1" t="s">
        <v>1121</v>
      </c>
      <c r="C64" s="54"/>
    </row>
    <row r="65" spans="1:3" x14ac:dyDescent="0.25">
      <c r="A65" s="50" t="s">
        <v>164</v>
      </c>
      <c r="B65" s="1"/>
      <c r="C65" s="53" t="s">
        <v>1211</v>
      </c>
    </row>
    <row r="66" spans="1:3" x14ac:dyDescent="0.25">
      <c r="A66" s="50" t="s">
        <v>288</v>
      </c>
      <c r="B66" s="62" t="s">
        <v>1224</v>
      </c>
      <c r="C66" s="54"/>
    </row>
    <row r="67" spans="1:3" x14ac:dyDescent="0.25">
      <c r="A67" s="50" t="s">
        <v>289</v>
      </c>
      <c r="B67" s="62" t="s">
        <v>1224</v>
      </c>
      <c r="C67" s="54"/>
    </row>
    <row r="68" spans="1:3" x14ac:dyDescent="0.25">
      <c r="A68" s="50" t="s">
        <v>290</v>
      </c>
      <c r="B68" s="62" t="s">
        <v>1225</v>
      </c>
      <c r="C68" s="54"/>
    </row>
    <row r="69" spans="1:3" x14ac:dyDescent="0.25">
      <c r="A69" s="50" t="s">
        <v>286</v>
      </c>
      <c r="B69" s="62" t="s">
        <v>1226</v>
      </c>
      <c r="C69" s="54"/>
    </row>
    <row r="70" spans="1:3" x14ac:dyDescent="0.25">
      <c r="A70" s="50" t="s">
        <v>287</v>
      </c>
      <c r="B70" s="62" t="s">
        <v>1226</v>
      </c>
      <c r="C70" s="54"/>
    </row>
    <row r="71" spans="1:3" x14ac:dyDescent="0.25">
      <c r="A71" s="50" t="s">
        <v>291</v>
      </c>
      <c r="B71" s="62" t="s">
        <v>1227</v>
      </c>
      <c r="C71" s="54"/>
    </row>
    <row r="72" spans="1:3" x14ac:dyDescent="0.25">
      <c r="A72" s="50" t="s">
        <v>193</v>
      </c>
      <c r="B72" s="62" t="s">
        <v>1217</v>
      </c>
      <c r="C72" s="54"/>
    </row>
    <row r="73" spans="1:3" x14ac:dyDescent="0.25">
      <c r="A73" s="50" t="s">
        <v>195</v>
      </c>
      <c r="B73" s="62" t="s">
        <v>1217</v>
      </c>
      <c r="C73" s="54"/>
    </row>
    <row r="74" spans="1:3" x14ac:dyDescent="0.25">
      <c r="A74" s="50" t="s">
        <v>197</v>
      </c>
      <c r="B74" s="62" t="s">
        <v>1217</v>
      </c>
      <c r="C74" s="54"/>
    </row>
    <row r="75" spans="1:3" x14ac:dyDescent="0.25">
      <c r="A75" s="50" t="s">
        <v>248</v>
      </c>
      <c r="B75" s="1" t="s">
        <v>1045</v>
      </c>
      <c r="C75" s="54"/>
    </row>
    <row r="76" spans="1:3" x14ac:dyDescent="0.25">
      <c r="A76" s="50" t="s">
        <v>103</v>
      </c>
      <c r="B76" s="59" t="s">
        <v>1168</v>
      </c>
      <c r="C76" s="60"/>
    </row>
    <row r="77" spans="1:3" x14ac:dyDescent="0.25">
      <c r="A77" s="50" t="s">
        <v>134</v>
      </c>
      <c r="B77" s="59" t="s">
        <v>1193</v>
      </c>
      <c r="C77" s="60"/>
    </row>
    <row r="78" spans="1:3" x14ac:dyDescent="0.25">
      <c r="A78" s="50" t="s">
        <v>200</v>
      </c>
      <c r="B78" t="s">
        <v>1200</v>
      </c>
      <c r="C78" s="60"/>
    </row>
    <row r="79" spans="1:3" x14ac:dyDescent="0.25">
      <c r="A79" s="50" t="s">
        <v>222</v>
      </c>
      <c r="B79" s="59" t="s">
        <v>1033</v>
      </c>
      <c r="C79" s="60"/>
    </row>
    <row r="80" spans="1:3" x14ac:dyDescent="0.25">
      <c r="A80" s="50" t="s">
        <v>210</v>
      </c>
      <c r="B80" s="59" t="s">
        <v>1059</v>
      </c>
      <c r="C80" s="60"/>
    </row>
  </sheetData>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09ED6-623B-40B0-B025-C0370A23E16A}">
  <sheetPr codeName="Feuil10"/>
  <dimension ref="A1:A2"/>
  <sheetViews>
    <sheetView workbookViewId="0">
      <selection activeCell="C10" sqref="C10"/>
    </sheetView>
  </sheetViews>
  <sheetFormatPr baseColWidth="10" defaultColWidth="11.42578125" defaultRowHeight="15" x14ac:dyDescent="0.25"/>
  <cols>
    <col min="1" max="1" width="16.28515625" bestFit="1" customWidth="1"/>
  </cols>
  <sheetData>
    <row r="1" spans="1:1" x14ac:dyDescent="0.25">
      <c r="A1" s="40" t="s">
        <v>978</v>
      </c>
    </row>
    <row r="2" spans="1:1" x14ac:dyDescent="0.25">
      <c r="A2" s="39" t="str">
        <f>region_selection</f>
        <v>champagne_ardenne</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2C4C9-E11C-4461-80C9-1055B9F84DC8}">
  <sheetPr codeName="Feuil6"/>
  <dimension ref="A1:A28"/>
  <sheetViews>
    <sheetView workbookViewId="0">
      <selection activeCell="C20" sqref="C20"/>
    </sheetView>
  </sheetViews>
  <sheetFormatPr baseColWidth="10" defaultColWidth="11.42578125" defaultRowHeight="15" x14ac:dyDescent="0.25"/>
  <cols>
    <col min="1" max="1" width="26.28515625" bestFit="1" customWidth="1"/>
  </cols>
  <sheetData>
    <row r="1" spans="1:1" ht="18.75" x14ac:dyDescent="0.3">
      <c r="A1" s="6" t="s">
        <v>978</v>
      </c>
    </row>
    <row r="2" spans="1:1" x14ac:dyDescent="0.25">
      <c r="A2" s="1" t="s">
        <v>992</v>
      </c>
    </row>
    <row r="3" spans="1:1" x14ac:dyDescent="0.25">
      <c r="A3" s="1" t="s">
        <v>997</v>
      </c>
    </row>
    <row r="4" spans="1:1" x14ac:dyDescent="0.25">
      <c r="A4" s="1" t="s">
        <v>20</v>
      </c>
    </row>
    <row r="5" spans="1:1" x14ac:dyDescent="0.25">
      <c r="A5" s="1" t="s">
        <v>988</v>
      </c>
    </row>
    <row r="6" spans="1:1" x14ac:dyDescent="0.25">
      <c r="A6" s="1" t="s">
        <v>989</v>
      </c>
    </row>
    <row r="7" spans="1:1" x14ac:dyDescent="0.25">
      <c r="A7" s="1" t="s">
        <v>995</v>
      </c>
    </row>
    <row r="8" spans="1:1" x14ac:dyDescent="0.25">
      <c r="A8" s="1" t="s">
        <v>987</v>
      </c>
    </row>
    <row r="9" spans="1:1" x14ac:dyDescent="0.25">
      <c r="A9" s="1" t="s">
        <v>984</v>
      </c>
    </row>
    <row r="10" spans="1:1" x14ac:dyDescent="0.25">
      <c r="A10" s="1" t="s">
        <v>1003</v>
      </c>
    </row>
    <row r="11" spans="1:1" x14ac:dyDescent="0.25">
      <c r="A11" s="1" t="s">
        <v>993</v>
      </c>
    </row>
    <row r="12" spans="1:1" x14ac:dyDescent="0.25">
      <c r="A12" s="1" t="s">
        <v>1004</v>
      </c>
    </row>
    <row r="13" spans="1:1" x14ac:dyDescent="0.25">
      <c r="A13" s="1" t="s">
        <v>1007</v>
      </c>
    </row>
    <row r="14" spans="1:1" x14ac:dyDescent="0.25">
      <c r="A14" s="1" t="s">
        <v>986</v>
      </c>
    </row>
    <row r="15" spans="1:1" x14ac:dyDescent="0.25">
      <c r="A15" s="1" t="s">
        <v>983</v>
      </c>
    </row>
    <row r="16" spans="1:1" x14ac:dyDescent="0.25">
      <c r="A16" s="1" t="s">
        <v>1006</v>
      </c>
    </row>
    <row r="17" spans="1:1" x14ac:dyDescent="0.25">
      <c r="A17" s="1" t="s">
        <v>1001</v>
      </c>
    </row>
    <row r="18" spans="1:1" x14ac:dyDescent="0.25">
      <c r="A18" s="1" t="s">
        <v>999</v>
      </c>
    </row>
    <row r="19" spans="1:1" x14ac:dyDescent="0.25">
      <c r="A19" s="1" t="s">
        <v>991</v>
      </c>
    </row>
    <row r="20" spans="1:1" x14ac:dyDescent="0.25">
      <c r="A20" s="1" t="s">
        <v>1005</v>
      </c>
    </row>
    <row r="21" spans="1:1" x14ac:dyDescent="0.25">
      <c r="A21" s="1" t="s">
        <v>1008</v>
      </c>
    </row>
    <row r="22" spans="1:1" x14ac:dyDescent="0.25">
      <c r="A22" s="1" t="s">
        <v>998</v>
      </c>
    </row>
    <row r="23" spans="1:1" x14ac:dyDescent="0.25">
      <c r="A23" s="1" t="s">
        <v>990</v>
      </c>
    </row>
    <row r="24" spans="1:1" x14ac:dyDescent="0.25">
      <c r="A24" s="1" t="s">
        <v>994</v>
      </c>
    </row>
    <row r="25" spans="1:1" x14ac:dyDescent="0.25">
      <c r="A25" s="1" t="s">
        <v>985</v>
      </c>
    </row>
    <row r="26" spans="1:1" x14ac:dyDescent="0.25">
      <c r="A26" s="1" t="s">
        <v>996</v>
      </c>
    </row>
    <row r="27" spans="1:1" x14ac:dyDescent="0.25">
      <c r="A27" s="1" t="s">
        <v>1002</v>
      </c>
    </row>
    <row r="28" spans="1:1" x14ac:dyDescent="0.25">
      <c r="A28" s="1" t="s">
        <v>1000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fa914a6-5134-40a4-8739-a0c1105cb06e">
      <Terms xmlns="http://schemas.microsoft.com/office/infopath/2007/PartnerControls"/>
    </lcf76f155ced4ddcb4097134ff3c332f>
    <AXEPROJET xmlns="afa914a6-5134-40a4-8739-a0c1105cb06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A467DB5E5BEF4DBE80E76CF4527B27" ma:contentTypeVersion="15" ma:contentTypeDescription="Crée un document." ma:contentTypeScope="" ma:versionID="79fd8e74fc1247ec0c266c3cf6ee461a">
  <xsd:schema xmlns:xsd="http://www.w3.org/2001/XMLSchema" xmlns:xs="http://www.w3.org/2001/XMLSchema" xmlns:p="http://schemas.microsoft.com/office/2006/metadata/properties" xmlns:ns2="ddd69636-0db9-4d6a-b67b-c9cc51d0ed05" xmlns:ns3="afa914a6-5134-40a4-8739-a0c1105cb06e" targetNamespace="http://schemas.microsoft.com/office/2006/metadata/properties" ma:root="true" ma:fieldsID="87f1fc6ef51aedde4427f8d05e37759b" ns2:_="" ns3:_="">
    <xsd:import namespace="ddd69636-0db9-4d6a-b67b-c9cc51d0ed05"/>
    <xsd:import namespace="afa914a6-5134-40a4-8739-a0c1105cb06e"/>
    <xsd:element name="properties">
      <xsd:complexType>
        <xsd:sequence>
          <xsd:element name="documentManagement">
            <xsd:complexType>
              <xsd:all>
                <xsd:element ref="ns2:SharedWithUsers" minOccurs="0"/>
                <xsd:element ref="ns2:SharedWithDetails" minOccurs="0"/>
                <xsd:element ref="ns3:AXEPROJET"/>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d69636-0db9-4d6a-b67b-c9cc51d0ed05"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a914a6-5134-40a4-8739-a0c1105cb06e" elementFormDefault="qualified">
    <xsd:import namespace="http://schemas.microsoft.com/office/2006/documentManagement/types"/>
    <xsd:import namespace="http://schemas.microsoft.com/office/infopath/2007/PartnerControls"/>
    <xsd:element name="AXEPROJET" ma:index="10" ma:displayName="AXE PROJET" ma:description="Renseigner à quel axe du projet est rattaché le document" ma:format="Dropdown" ma:internalName="AXEPROJET">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a9d1d18e-c523-4ee0-ac5d-a4f4629630f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1AED84-D85F-4E3E-93F8-73DBF38BAE65}">
  <ds:schemaRefs>
    <ds:schemaRef ds:uri="http://schemas.microsoft.com/sharepoint/v3/contenttype/forms"/>
  </ds:schemaRefs>
</ds:datastoreItem>
</file>

<file path=customXml/itemProps2.xml><?xml version="1.0" encoding="utf-8"?>
<ds:datastoreItem xmlns:ds="http://schemas.openxmlformats.org/officeDocument/2006/customXml" ds:itemID="{1CB08C8B-A6C6-4C6B-AE0E-6D888744ED48}">
  <ds:schemaRefs>
    <ds:schemaRef ds:uri="http://schemas.microsoft.com/office/2006/metadata/properties"/>
    <ds:schemaRef ds:uri="http://schemas.microsoft.com/office/infopath/2007/PartnerControls"/>
    <ds:schemaRef ds:uri="afa914a6-5134-40a4-8739-a0c1105cb06e"/>
  </ds:schemaRefs>
</ds:datastoreItem>
</file>

<file path=customXml/itemProps3.xml><?xml version="1.0" encoding="utf-8"?>
<ds:datastoreItem xmlns:ds="http://schemas.openxmlformats.org/officeDocument/2006/customXml" ds:itemID="{1419CECB-6C04-492C-87F8-FFB71261FD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d69636-0db9-4d6a-b67b-c9cc51d0ed05"/>
    <ds:schemaRef ds:uri="afa914a6-5134-40a4-8739-a0c1105cb0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190</vt:i4>
      </vt:variant>
    </vt:vector>
  </HeadingPairs>
  <TitlesOfParts>
    <vt:vector size="201" baseType="lpstr">
      <vt:lpstr>A_LIRE</vt:lpstr>
      <vt:lpstr>Accueil</vt:lpstr>
      <vt:lpstr>saisie</vt:lpstr>
      <vt:lpstr>variables</vt:lpstr>
      <vt:lpstr>nomenclature</vt:lpstr>
      <vt:lpstr>critères_significativité</vt:lpstr>
      <vt:lpstr>ugb</vt:lpstr>
      <vt:lpstr>pbs_2017</vt:lpstr>
      <vt:lpstr>corres_pbs_variables</vt:lpstr>
      <vt:lpstr>crit_filtre</vt:lpstr>
      <vt:lpstr>listes</vt:lpstr>
      <vt:lpstr>ugb!_ftn1</vt:lpstr>
      <vt:lpstr>ugb!_ftn2</vt:lpstr>
      <vt:lpstr>ugb!_ftnref1</vt:lpstr>
      <vt:lpstr>ugb!_ftnref2</vt:lpstr>
      <vt:lpstr>activite_loisir</vt:lpstr>
      <vt:lpstr>apiculture_et_autre</vt:lpstr>
      <vt:lpstr>atelier_autre</vt:lpstr>
      <vt:lpstr>bovin_lait</vt:lpstr>
      <vt:lpstr>bovin_viande</vt:lpstr>
      <vt:lpstr>caprin</vt:lpstr>
      <vt:lpstr>pbs_2017!Criteres</vt:lpstr>
      <vt:lpstr>culture_champignons</vt:lpstr>
      <vt:lpstr>culture_endives</vt:lpstr>
      <vt:lpstr>culture_truffes</vt:lpstr>
      <vt:lpstr>cultures_spe</vt:lpstr>
      <vt:lpstr>equin</vt:lpstr>
      <vt:lpstr>foret</vt:lpstr>
      <vt:lpstr>fruitiers</vt:lpstr>
      <vt:lpstr>gc</vt:lpstr>
      <vt:lpstr>horti_pepi</vt:lpstr>
      <vt:lpstr>irrigation</vt:lpstr>
      <vt:lpstr>lapin</vt:lpstr>
      <vt:lpstr>liste_regions</vt:lpstr>
      <vt:lpstr>maraichage</vt:lpstr>
      <vt:lpstr>nb_autruches</vt:lpstr>
      <vt:lpstr>nb_bovins_engraissement</vt:lpstr>
      <vt:lpstr>nb_brebis</vt:lpstr>
      <vt:lpstr>nb_brebis_lait</vt:lpstr>
      <vt:lpstr>nb_brebis_viande</vt:lpstr>
      <vt:lpstr>nb_cailles_pigeons</vt:lpstr>
      <vt:lpstr>nb_chevaux_course</vt:lpstr>
      <vt:lpstr>nb_chevaux_selle</vt:lpstr>
      <vt:lpstr>nb_chevres</vt:lpstr>
      <vt:lpstr>nb_equides_autres</vt:lpstr>
      <vt:lpstr>nb_equides_hors_trait</vt:lpstr>
      <vt:lpstr>nb_esp_leg</vt:lpstr>
      <vt:lpstr>nb_juments_ponettes</vt:lpstr>
      <vt:lpstr>nb_lapines_viande</vt:lpstr>
      <vt:lpstr>nb_lapins_engrais</vt:lpstr>
      <vt:lpstr>nb_lapins_tot</vt:lpstr>
      <vt:lpstr>nb_naissance_bovin</vt:lpstr>
      <vt:lpstr>nb_palmipedes_a_gaver</vt:lpstr>
      <vt:lpstr>nb_palmipedes_en_gavage</vt:lpstr>
      <vt:lpstr>nb_places_engrais_porc</vt:lpstr>
      <vt:lpstr>nb_poulettes</vt:lpstr>
      <vt:lpstr>nb_ruches</vt:lpstr>
      <vt:lpstr>nb_truies</vt:lpstr>
      <vt:lpstr>nb_vaches_lait</vt:lpstr>
      <vt:lpstr>nb_vaches_viande</vt:lpstr>
      <vt:lpstr>nb_volailles_chair</vt:lpstr>
      <vt:lpstr>nb_volailles_pondeuses</vt:lpstr>
      <vt:lpstr>nb_volailles_pondeuses_conso</vt:lpstr>
      <vt:lpstr>nb_volailles_pondeuses_repro</vt:lpstr>
      <vt:lpstr>Non_affecté</vt:lpstr>
      <vt:lpstr>ovin</vt:lpstr>
      <vt:lpstr>palmipede</vt:lpstr>
      <vt:lpstr>PBS_atelier_autre</vt:lpstr>
      <vt:lpstr>PBS_culture_champignons</vt:lpstr>
      <vt:lpstr>PBS_culture_endives</vt:lpstr>
      <vt:lpstr>PBS_culture_truffes</vt:lpstr>
      <vt:lpstr>PBS_nb_autruches</vt:lpstr>
      <vt:lpstr>PBS_nb_bovins_engraissement</vt:lpstr>
      <vt:lpstr>PBS_nb_brebis</vt:lpstr>
      <vt:lpstr>PBS_nb_brebis_lait</vt:lpstr>
      <vt:lpstr>PBS_nb_brebis_viande</vt:lpstr>
      <vt:lpstr>PBS_nb_cailles_pigeons</vt:lpstr>
      <vt:lpstr>PBS_nb_chevres</vt:lpstr>
      <vt:lpstr>PBS_nb_equides_hors_trait</vt:lpstr>
      <vt:lpstr>PBS_nb_esp_leg</vt:lpstr>
      <vt:lpstr>PBS_nb_juments_ponettes</vt:lpstr>
      <vt:lpstr>PBS_nb_lapines_viande</vt:lpstr>
      <vt:lpstr>PBS_nb_lapins_tot</vt:lpstr>
      <vt:lpstr>PBS_nb_palmipedes_a_gaver</vt:lpstr>
      <vt:lpstr>PBS_nb_palmipedes_en_gavage</vt:lpstr>
      <vt:lpstr>PBS_nb_places_engrais_porc</vt:lpstr>
      <vt:lpstr>PBS_nb_poulettes</vt:lpstr>
      <vt:lpstr>PBS_nb_ruches</vt:lpstr>
      <vt:lpstr>PBS_nb_truies</vt:lpstr>
      <vt:lpstr>PBS_nb_vaches_lait</vt:lpstr>
      <vt:lpstr>PBS_nb_vaches_viande</vt:lpstr>
      <vt:lpstr>PBS_nb_volailles_chair</vt:lpstr>
      <vt:lpstr>PBS_nb_volailles_oeufs_couver</vt:lpstr>
      <vt:lpstr>PBS_nb_volailles_pondeuses</vt:lpstr>
      <vt:lpstr>PBS_presence_courts_volailles</vt:lpstr>
      <vt:lpstr>PBS_sau_agrume</vt:lpstr>
      <vt:lpstr>PBS_sau_arboriculture</vt:lpstr>
      <vt:lpstr>PBS_sau_autres_indus</vt:lpstr>
      <vt:lpstr>PBS_sau_betteraves_pg</vt:lpstr>
      <vt:lpstr>PBS_sau_biomasse</vt:lpstr>
      <vt:lpstr>PBS_sau_champignons</vt:lpstr>
      <vt:lpstr>PBS_sau_cop</vt:lpstr>
      <vt:lpstr>PBS_sau_endive</vt:lpstr>
      <vt:lpstr>PBS_sau_endives</vt:lpstr>
      <vt:lpstr>PBS_sau_fibres</vt:lpstr>
      <vt:lpstr>PBS_sau_forets</vt:lpstr>
      <vt:lpstr>PBS_sau_fruit_coque</vt:lpstr>
      <vt:lpstr>PBS_sau_fruit_noyau</vt:lpstr>
      <vt:lpstr>PBS_sau_fruit_pepin</vt:lpstr>
      <vt:lpstr>PBS_sau_horticulture</vt:lpstr>
      <vt:lpstr>PBS_sau_horticulture_plein_air</vt:lpstr>
      <vt:lpstr>PBS_sau_horticulture_serre</vt:lpstr>
      <vt:lpstr>PBS_sau_houblon</vt:lpstr>
      <vt:lpstr>PBS_sau_leg_serre</vt:lpstr>
      <vt:lpstr>PBS_sau_lin</vt:lpstr>
      <vt:lpstr>PBS_sau_lpc</vt:lpstr>
      <vt:lpstr>PBS_sau_luzerne</vt:lpstr>
      <vt:lpstr>PBS_sau_pdt</vt:lpstr>
      <vt:lpstr>PBS_sau_pepiniere</vt:lpstr>
      <vt:lpstr>PBS_sau_petits_fruits</vt:lpstr>
      <vt:lpstr>PBS_sau_ppam</vt:lpstr>
      <vt:lpstr>PBS_sau_sapins</vt:lpstr>
      <vt:lpstr>PBS_sau_semences_hors_cop</vt:lpstr>
      <vt:lpstr>PBS_sau_tabac</vt:lpstr>
      <vt:lpstr>PBS_sau_vigne_aop</vt:lpstr>
      <vt:lpstr>PBS_sau_vigne_autre</vt:lpstr>
      <vt:lpstr>PBS_sau_vigne_igp</vt:lpstr>
      <vt:lpstr>PBS_sau_vigne_table</vt:lpstr>
      <vt:lpstr>PBS_superf_bat_volailles</vt:lpstr>
      <vt:lpstr>PBS_tonne_endives</vt:lpstr>
      <vt:lpstr>PBS_tot_equide</vt:lpstr>
      <vt:lpstr>PBS_transfo_lait</vt:lpstr>
      <vt:lpstr>PBS_vol_cave_coop</vt:lpstr>
      <vt:lpstr>PBS_vol_cave_part</vt:lpstr>
      <vt:lpstr>PBS_vol_tot</vt:lpstr>
      <vt:lpstr>porcin</vt:lpstr>
      <vt:lpstr>presence_courts_volailles</vt:lpstr>
      <vt:lpstr>region_selection</vt:lpstr>
      <vt:lpstr>sau_agrume</vt:lpstr>
      <vt:lpstr>sau_arboriculture</vt:lpstr>
      <vt:lpstr>sau_autres_indus</vt:lpstr>
      <vt:lpstr>sau_betteraves_pg</vt:lpstr>
      <vt:lpstr>sau_biomasse</vt:lpstr>
      <vt:lpstr>sau_champignons</vt:lpstr>
      <vt:lpstr>sau_cop</vt:lpstr>
      <vt:lpstr>sau_endive</vt:lpstr>
      <vt:lpstr>sau_endives</vt:lpstr>
      <vt:lpstr>sau_fibres</vt:lpstr>
      <vt:lpstr>sau_forets</vt:lpstr>
      <vt:lpstr>sau_fruit_coque</vt:lpstr>
      <vt:lpstr>sau_fruit_noyau</vt:lpstr>
      <vt:lpstr>sau_fruit_pepin</vt:lpstr>
      <vt:lpstr>sau_horticulture</vt:lpstr>
      <vt:lpstr>sau_horticulture_plein_air</vt:lpstr>
      <vt:lpstr>sau_horticulture_serre</vt:lpstr>
      <vt:lpstr>sau_houblon</vt:lpstr>
      <vt:lpstr>sau_leg_serre</vt:lpstr>
      <vt:lpstr>sau_leg_serre_chaude_m2</vt:lpstr>
      <vt:lpstr>sau_leg_serre_froide_m2</vt:lpstr>
      <vt:lpstr>sau_lin</vt:lpstr>
      <vt:lpstr>sau_lpc</vt:lpstr>
      <vt:lpstr>sau_luzerne</vt:lpstr>
      <vt:lpstr>sau_pdt</vt:lpstr>
      <vt:lpstr>sau_pepiniere</vt:lpstr>
      <vt:lpstr>sau_petits_fruits</vt:lpstr>
      <vt:lpstr>sau_ppam</vt:lpstr>
      <vt:lpstr>sau_sapins</vt:lpstr>
      <vt:lpstr>sau_semences_hors_cop</vt:lpstr>
      <vt:lpstr>sau_tabac</vt:lpstr>
      <vt:lpstr>sau_tot</vt:lpstr>
      <vt:lpstr>sau_tot_calculee</vt:lpstr>
      <vt:lpstr>sau_vigne_aop</vt:lpstr>
      <vt:lpstr>sau_vigne_autre</vt:lpstr>
      <vt:lpstr>sau_vigne_cuve</vt:lpstr>
      <vt:lpstr>sau_vigne_igp</vt:lpstr>
      <vt:lpstr>sau_vigne_table</vt:lpstr>
      <vt:lpstr>sortie_bovin_plus_14mois_elevage</vt:lpstr>
      <vt:lpstr>sortie_broutards_11_14mois_elevage</vt:lpstr>
      <vt:lpstr>sortie_broutards_4_10mois_elevage</vt:lpstr>
      <vt:lpstr>sortie_femelles_11_36mois_boucherie</vt:lpstr>
      <vt:lpstr>sortie_male_11_14mois_boucherie</vt:lpstr>
      <vt:lpstr>sortie_male_15_24mois_boucherie</vt:lpstr>
      <vt:lpstr>sortie_male_plus_24mois_boucherie</vt:lpstr>
      <vt:lpstr>sortie_veaux_4_6mois_boucherie</vt:lpstr>
      <vt:lpstr>sortie_veaux_7_10mois_boucherie</vt:lpstr>
      <vt:lpstr>superf_bat_volailles</vt:lpstr>
      <vt:lpstr>taab_equiv_pbs</vt:lpstr>
      <vt:lpstr>tableau_saisie</vt:lpstr>
      <vt:lpstr>tonne_endives</vt:lpstr>
      <vt:lpstr>tot_equide</vt:lpstr>
      <vt:lpstr>tot_pbs</vt:lpstr>
      <vt:lpstr>transfo_lait</vt:lpstr>
      <vt:lpstr>transfo_lait_brebis</vt:lpstr>
      <vt:lpstr>transfo_lait_vache</vt:lpstr>
      <vt:lpstr>transfo_miel</vt:lpstr>
      <vt:lpstr>viticulture</vt:lpstr>
      <vt:lpstr>vol_cave_coop</vt:lpstr>
      <vt:lpstr>vol_cave_part</vt:lpstr>
      <vt:lpstr>vol_tot</vt:lpstr>
      <vt:lpstr>volaille_chair</vt:lpstr>
      <vt:lpstr>volaille_pondeuse</vt:lpstr>
    </vt:vector>
  </TitlesOfParts>
  <Manager/>
  <Company>OCCITANIE - Paquet4</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Annabel FOURCADE</dc:creator>
  <cp:keywords/>
  <dc:description/>
  <cp:lastModifiedBy>Nelly DUBOSC</cp:lastModifiedBy>
  <cp:revision/>
  <dcterms:created xsi:type="dcterms:W3CDTF">2024-02-29T15:37:44Z</dcterms:created>
  <dcterms:modified xsi:type="dcterms:W3CDTF">2026-02-17T16:14:08Z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0x010100EFA467DB5E5BEF4DBE80E76CF4527B27</vt:lpwstr>
  </property>
  <property fmtid="{D5CDD505-2E9C-101B-9397-08002B2CF9AE}" pid="3" name="MediaServiceImageTags">
    <vt:lpwstr/>
  </property>
</Properties>
</file>